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r.nemecek\Desktop\Work\Agroles\Web\Akce\Duben 2026\CZ\"/>
    </mc:Choice>
  </mc:AlternateContent>
  <xr:revisionPtr revIDLastSave="0" documentId="13_ncr:1_{EC9C4BB8-22E3-4E73-98A8-4DFB1A641E8D}" xr6:coauthVersionLast="47" xr6:coauthVersionMax="47" xr10:uidLastSave="{00000000-0000-0000-0000-000000000000}"/>
  <bookViews>
    <workbookView xWindow="-120" yWindow="-120" windowWidth="29040" windowHeight="15720" xr2:uid="{E9CE591B-45E8-434D-9C21-085725CAD5A8}"/>
  </bookViews>
  <sheets>
    <sheet name="List1" sheetId="1" r:id="rId1"/>
  </sheets>
  <definedNames>
    <definedName name="_xlnm.Print_Area" localSheetId="0">List1!$A$1:$F$89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2" i="1" l="1"/>
  <c r="D83" i="1"/>
  <c r="L63" i="1"/>
  <c r="K63" i="1"/>
  <c r="J63" i="1"/>
  <c r="H63" i="1"/>
  <c r="D63" i="1"/>
  <c r="C63" i="1"/>
  <c r="F63" i="1" s="1"/>
  <c r="L62" i="1"/>
  <c r="K62" i="1"/>
  <c r="J62" i="1"/>
  <c r="H62" i="1"/>
  <c r="D62" i="1"/>
  <c r="C62" i="1"/>
  <c r="F62" i="1" s="1"/>
  <c r="L83" i="1" l="1"/>
  <c r="K83" i="1"/>
  <c r="J83" i="1"/>
  <c r="H83" i="1"/>
  <c r="C83" i="1"/>
  <c r="F83" i="1" s="1"/>
  <c r="L72" i="1"/>
  <c r="K72" i="1"/>
  <c r="J72" i="1"/>
  <c r="H72" i="1"/>
  <c r="D72" i="1"/>
  <c r="C72" i="1"/>
  <c r="F72" i="1" s="1"/>
  <c r="L82" i="1"/>
  <c r="K82" i="1"/>
  <c r="J82" i="1"/>
  <c r="D82" i="1" s="1"/>
  <c r="H82" i="1"/>
  <c r="F82" i="1" s="1"/>
  <c r="L81" i="1"/>
  <c r="K81" i="1"/>
  <c r="J81" i="1"/>
  <c r="H81" i="1"/>
  <c r="C81" i="1" s="1"/>
  <c r="F81" i="1" s="1"/>
  <c r="D81" i="1"/>
  <c r="L80" i="1"/>
  <c r="K80" i="1"/>
  <c r="J80" i="1"/>
  <c r="D80" i="1" s="1"/>
  <c r="H80" i="1"/>
  <c r="C80" i="1" s="1"/>
  <c r="F80" i="1" s="1"/>
  <c r="L79" i="1"/>
  <c r="K79" i="1"/>
  <c r="J79" i="1"/>
  <c r="D79" i="1" s="1"/>
  <c r="H79" i="1"/>
  <c r="C79" i="1" s="1"/>
  <c r="F79" i="1" s="1"/>
  <c r="L78" i="1"/>
  <c r="K78" i="1"/>
  <c r="J78" i="1"/>
  <c r="D78" i="1" s="1"/>
  <c r="H78" i="1"/>
  <c r="C78" i="1" s="1"/>
  <c r="F78" i="1" s="1"/>
  <c r="L77" i="1"/>
  <c r="K77" i="1"/>
  <c r="J77" i="1"/>
  <c r="D77" i="1" s="1"/>
  <c r="H77" i="1"/>
  <c r="C77" i="1"/>
  <c r="F77" i="1" s="1"/>
  <c r="L65" i="1"/>
  <c r="K65" i="1"/>
  <c r="J65" i="1"/>
  <c r="D65" i="1" s="1"/>
  <c r="H65" i="1"/>
  <c r="C65" i="1" s="1"/>
  <c r="F65" i="1" s="1"/>
  <c r="L49" i="1"/>
  <c r="K49" i="1"/>
  <c r="J49" i="1"/>
  <c r="D49" i="1" s="1"/>
  <c r="H49" i="1"/>
  <c r="C49" i="1" s="1"/>
  <c r="F49" i="1" s="1"/>
  <c r="L23" i="1"/>
  <c r="K23" i="1"/>
  <c r="J23" i="1"/>
  <c r="D23" i="1" s="1"/>
  <c r="H23" i="1"/>
  <c r="C23" i="1" s="1"/>
  <c r="F23" i="1" s="1"/>
  <c r="L22" i="1"/>
  <c r="K22" i="1"/>
  <c r="J22" i="1"/>
  <c r="D22" i="1" s="1"/>
  <c r="H22" i="1"/>
  <c r="C22" i="1" s="1"/>
  <c r="F22" i="1" s="1"/>
  <c r="L21" i="1"/>
  <c r="K21" i="1"/>
  <c r="J21" i="1"/>
  <c r="D21" i="1" s="1"/>
  <c r="H21" i="1"/>
  <c r="C21" i="1"/>
  <c r="F21" i="1" s="1"/>
  <c r="L20" i="1"/>
  <c r="K20" i="1"/>
  <c r="J20" i="1"/>
  <c r="D20" i="1" s="1"/>
  <c r="H20" i="1"/>
  <c r="C20" i="1" s="1"/>
  <c r="F20" i="1" s="1"/>
  <c r="L19" i="1"/>
  <c r="K19" i="1"/>
  <c r="J19" i="1"/>
  <c r="D19" i="1" s="1"/>
  <c r="H19" i="1"/>
  <c r="C19" i="1" s="1"/>
  <c r="F19" i="1" s="1"/>
  <c r="L18" i="1"/>
  <c r="K18" i="1"/>
  <c r="J18" i="1"/>
  <c r="D18" i="1" s="1"/>
  <c r="H18" i="1"/>
  <c r="C18" i="1" s="1"/>
  <c r="F18" i="1" s="1"/>
  <c r="L17" i="1"/>
  <c r="K17" i="1"/>
  <c r="J17" i="1"/>
  <c r="D17" i="1" s="1"/>
  <c r="H17" i="1"/>
  <c r="C17" i="1" s="1"/>
  <c r="F17" i="1" s="1"/>
  <c r="L16" i="1"/>
  <c r="K16" i="1"/>
  <c r="J16" i="1"/>
  <c r="D16" i="1" s="1"/>
  <c r="H16" i="1"/>
  <c r="C16" i="1" s="1"/>
  <c r="F16" i="1" s="1"/>
  <c r="L15" i="1"/>
  <c r="K15" i="1"/>
  <c r="J15" i="1"/>
  <c r="D15" i="1" s="1"/>
  <c r="H15" i="1"/>
  <c r="C15" i="1" s="1"/>
  <c r="F15" i="1" s="1"/>
  <c r="L14" i="1"/>
  <c r="K14" i="1"/>
  <c r="J14" i="1"/>
  <c r="D14" i="1" s="1"/>
  <c r="H14" i="1"/>
  <c r="C14" i="1"/>
  <c r="F14" i="1" s="1"/>
  <c r="D61" i="1"/>
  <c r="L13" i="1"/>
  <c r="K13" i="1"/>
  <c r="J13" i="1"/>
  <c r="D13" i="1" s="1"/>
  <c r="H13" i="1"/>
  <c r="C13" i="1" s="1"/>
  <c r="F13" i="1" s="1"/>
  <c r="L12" i="1"/>
  <c r="K12" i="1"/>
  <c r="J12" i="1"/>
  <c r="H12" i="1"/>
  <c r="C12" i="1" s="1"/>
  <c r="F12" i="1" s="1"/>
  <c r="L11" i="1"/>
  <c r="K11" i="1"/>
  <c r="J11" i="1"/>
  <c r="H11" i="1"/>
  <c r="C11" i="1" s="1"/>
  <c r="F11" i="1" s="1"/>
  <c r="L10" i="1"/>
  <c r="K10" i="1"/>
  <c r="J10" i="1"/>
  <c r="H10" i="1"/>
  <c r="L9" i="1"/>
  <c r="K9" i="1"/>
  <c r="J9" i="1"/>
  <c r="D9" i="1" s="1"/>
  <c r="H9" i="1"/>
  <c r="C9" i="1" s="1"/>
  <c r="F9" i="1" s="1"/>
  <c r="L8" i="1"/>
  <c r="K8" i="1"/>
  <c r="J8" i="1"/>
  <c r="D8" i="1" s="1"/>
  <c r="H8" i="1"/>
  <c r="L71" i="1"/>
  <c r="K71" i="1"/>
  <c r="J71" i="1"/>
  <c r="D71" i="1" s="1"/>
  <c r="H71" i="1"/>
  <c r="L70" i="1"/>
  <c r="K70" i="1"/>
  <c r="J70" i="1"/>
  <c r="D70" i="1" s="1"/>
  <c r="H70" i="1"/>
  <c r="L69" i="1"/>
  <c r="K69" i="1"/>
  <c r="J69" i="1"/>
  <c r="D69" i="1" s="1"/>
  <c r="H69" i="1"/>
  <c r="L68" i="1"/>
  <c r="K68" i="1"/>
  <c r="J68" i="1"/>
  <c r="D68" i="1" s="1"/>
  <c r="H68" i="1"/>
  <c r="L67" i="1"/>
  <c r="K67" i="1"/>
  <c r="J67" i="1"/>
  <c r="D67" i="1" s="1"/>
  <c r="H67" i="1"/>
  <c r="L66" i="1"/>
  <c r="K66" i="1"/>
  <c r="J66" i="1"/>
  <c r="D66" i="1" s="1"/>
  <c r="H66" i="1"/>
  <c r="C66" i="1" s="1"/>
  <c r="F66" i="1" s="1"/>
  <c r="L64" i="1"/>
  <c r="K64" i="1"/>
  <c r="J64" i="1"/>
  <c r="D64" i="1" s="1"/>
  <c r="H64" i="1"/>
  <c r="L48" i="1"/>
  <c r="K48" i="1"/>
  <c r="J48" i="1"/>
  <c r="D48" i="1" s="1"/>
  <c r="H48" i="1"/>
  <c r="L51" i="1"/>
  <c r="K51" i="1"/>
  <c r="J51" i="1"/>
  <c r="D51" i="1" s="1"/>
  <c r="H51" i="1"/>
  <c r="L50" i="1"/>
  <c r="K50" i="1"/>
  <c r="J50" i="1"/>
  <c r="D50" i="1" s="1"/>
  <c r="H50" i="1"/>
  <c r="L76" i="1"/>
  <c r="K76" i="1"/>
  <c r="J76" i="1"/>
  <c r="D76" i="1" s="1"/>
  <c r="H76" i="1"/>
  <c r="L75" i="1"/>
  <c r="K75" i="1"/>
  <c r="J75" i="1"/>
  <c r="D75" i="1" s="1"/>
  <c r="H75" i="1"/>
  <c r="L74" i="1"/>
  <c r="K74" i="1"/>
  <c r="J74" i="1"/>
  <c r="D74" i="1" s="1"/>
  <c r="H74" i="1"/>
  <c r="L73" i="1"/>
  <c r="K73" i="1"/>
  <c r="J73" i="1"/>
  <c r="D73" i="1" s="1"/>
  <c r="H73" i="1"/>
  <c r="L24" i="1"/>
  <c r="K24" i="1"/>
  <c r="J24" i="1"/>
  <c r="D24" i="1" s="1"/>
  <c r="H24" i="1"/>
  <c r="L42" i="1"/>
  <c r="K42" i="1"/>
  <c r="J42" i="1"/>
  <c r="D42" i="1" s="1"/>
  <c r="H42" i="1"/>
  <c r="L41" i="1"/>
  <c r="K41" i="1"/>
  <c r="J41" i="1"/>
  <c r="D41" i="1" s="1"/>
  <c r="H41" i="1"/>
  <c r="C41" i="1" s="1"/>
  <c r="F41" i="1" s="1"/>
  <c r="L40" i="1"/>
  <c r="K40" i="1"/>
  <c r="J40" i="1"/>
  <c r="D40" i="1" s="1"/>
  <c r="H40" i="1"/>
  <c r="H46" i="1"/>
  <c r="J46" i="1"/>
  <c r="D46" i="1" s="1"/>
  <c r="K46" i="1"/>
  <c r="L46" i="1"/>
  <c r="L45" i="1"/>
  <c r="K45" i="1"/>
  <c r="J45" i="1"/>
  <c r="D45" i="1" s="1"/>
  <c r="H45" i="1"/>
  <c r="L44" i="1"/>
  <c r="K44" i="1"/>
  <c r="J44" i="1"/>
  <c r="D44" i="1" s="1"/>
  <c r="H44" i="1"/>
  <c r="C44" i="1" s="1"/>
  <c r="F44" i="1" s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3" i="1"/>
  <c r="L47" i="1"/>
  <c r="L52" i="1"/>
  <c r="L53" i="1"/>
  <c r="L54" i="1"/>
  <c r="L55" i="1"/>
  <c r="L56" i="1"/>
  <c r="L57" i="1"/>
  <c r="L58" i="1"/>
  <c r="L59" i="1"/>
  <c r="L60" i="1"/>
  <c r="L61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3" i="1"/>
  <c r="H52" i="1"/>
  <c r="H53" i="1"/>
  <c r="H54" i="1"/>
  <c r="H55" i="1"/>
  <c r="H56" i="1"/>
  <c r="H57" i="1"/>
  <c r="H58" i="1"/>
  <c r="H59" i="1"/>
  <c r="H60" i="1"/>
  <c r="C60" i="1" s="1"/>
  <c r="F60" i="1" s="1"/>
  <c r="H61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3" i="1"/>
  <c r="K47" i="1"/>
  <c r="K52" i="1"/>
  <c r="K53" i="1"/>
  <c r="K54" i="1"/>
  <c r="K55" i="1"/>
  <c r="K56" i="1"/>
  <c r="K57" i="1"/>
  <c r="K58" i="1"/>
  <c r="K59" i="1"/>
  <c r="K60" i="1"/>
  <c r="K61" i="1"/>
  <c r="J60" i="1"/>
  <c r="D60" i="1" s="1"/>
  <c r="J59" i="1"/>
  <c r="D59" i="1" s="1"/>
  <c r="J58" i="1"/>
  <c r="D58" i="1" s="1"/>
  <c r="J57" i="1"/>
  <c r="D57" i="1" s="1"/>
  <c r="J56" i="1"/>
  <c r="D56" i="1" s="1"/>
  <c r="J55" i="1"/>
  <c r="D55" i="1" s="1"/>
  <c r="J54" i="1"/>
  <c r="D54" i="1" s="1"/>
  <c r="J53" i="1"/>
  <c r="D53" i="1" s="1"/>
  <c r="J52" i="1"/>
  <c r="D52" i="1" s="1"/>
  <c r="L84" i="1" l="1"/>
  <c r="F89" i="1" s="1"/>
  <c r="C64" i="1"/>
  <c r="F64" i="1" s="1"/>
  <c r="C59" i="1"/>
  <c r="F59" i="1" s="1"/>
  <c r="C58" i="1"/>
  <c r="F58" i="1" s="1"/>
  <c r="C57" i="1"/>
  <c r="F57" i="1" s="1"/>
  <c r="C56" i="1"/>
  <c r="F56" i="1" s="1"/>
  <c r="C55" i="1"/>
  <c r="F55" i="1" s="1"/>
  <c r="C54" i="1"/>
  <c r="F54" i="1" s="1"/>
  <c r="C8" i="1"/>
  <c r="F8" i="1" s="1"/>
  <c r="C70" i="1"/>
  <c r="F70" i="1" s="1"/>
  <c r="C68" i="1"/>
  <c r="F68" i="1" s="1"/>
  <c r="D10" i="1"/>
  <c r="D11" i="1"/>
  <c r="D12" i="1"/>
  <c r="C10" i="1"/>
  <c r="F10" i="1" s="1"/>
  <c r="C53" i="1"/>
  <c r="F53" i="1" s="1"/>
  <c r="C52" i="1"/>
  <c r="F52" i="1" s="1"/>
  <c r="C51" i="1"/>
  <c r="F51" i="1" s="1"/>
  <c r="C50" i="1"/>
  <c r="F50" i="1" s="1"/>
  <c r="C67" i="1"/>
  <c r="F67" i="1" s="1"/>
  <c r="C71" i="1"/>
  <c r="F71" i="1" s="1"/>
  <c r="C69" i="1"/>
  <c r="F69" i="1" s="1"/>
  <c r="C48" i="1"/>
  <c r="F48" i="1" s="1"/>
  <c r="C76" i="1"/>
  <c r="F76" i="1" s="1"/>
  <c r="C74" i="1"/>
  <c r="F74" i="1" s="1"/>
  <c r="C24" i="1"/>
  <c r="F24" i="1" s="1"/>
  <c r="C75" i="1"/>
  <c r="F75" i="1" s="1"/>
  <c r="C73" i="1"/>
  <c r="F73" i="1" s="1"/>
  <c r="C42" i="1"/>
  <c r="F42" i="1" s="1"/>
  <c r="C40" i="1"/>
  <c r="F40" i="1" s="1"/>
  <c r="C46" i="1"/>
  <c r="F46" i="1" s="1"/>
  <c r="C45" i="1"/>
  <c r="F45" i="1" s="1"/>
  <c r="J36" i="1"/>
  <c r="D36" i="1" s="1"/>
  <c r="J28" i="1"/>
  <c r="D28" i="1" s="1"/>
  <c r="J33" i="1"/>
  <c r="D33" i="1" s="1"/>
  <c r="J43" i="1"/>
  <c r="D43" i="1" s="1"/>
  <c r="J39" i="1"/>
  <c r="D39" i="1" s="1"/>
  <c r="J34" i="1"/>
  <c r="D34" i="1" s="1"/>
  <c r="J38" i="1"/>
  <c r="D38" i="1" s="1"/>
  <c r="J37" i="1"/>
  <c r="D37" i="1" s="1"/>
  <c r="J35" i="1"/>
  <c r="D35" i="1" s="1"/>
  <c r="J32" i="1"/>
  <c r="D32" i="1" s="1"/>
  <c r="J31" i="1"/>
  <c r="D31" i="1" s="1"/>
  <c r="C31" i="1"/>
  <c r="F31" i="1" s="1"/>
  <c r="J30" i="1"/>
  <c r="D30" i="1" s="1"/>
  <c r="J29" i="1"/>
  <c r="D29" i="1" s="1"/>
  <c r="J27" i="1"/>
  <c r="D27" i="1" s="1"/>
  <c r="J26" i="1"/>
  <c r="D26" i="1" s="1"/>
  <c r="J25" i="1"/>
  <c r="D25" i="1" s="1"/>
  <c r="C26" i="1" l="1"/>
  <c r="F26" i="1" s="1"/>
  <c r="C27" i="1"/>
  <c r="F27" i="1" s="1"/>
  <c r="C28" i="1"/>
  <c r="F28" i="1" s="1"/>
  <c r="C36" i="1"/>
  <c r="F36" i="1" s="1"/>
  <c r="C33" i="1"/>
  <c r="F33" i="1" s="1"/>
  <c r="C43" i="1"/>
  <c r="F43" i="1" s="1"/>
  <c r="C39" i="1"/>
  <c r="F39" i="1" s="1"/>
  <c r="C34" i="1"/>
  <c r="F34" i="1" s="1"/>
  <c r="C38" i="1"/>
  <c r="F38" i="1" s="1"/>
  <c r="C37" i="1"/>
  <c r="F37" i="1" s="1"/>
  <c r="C35" i="1"/>
  <c r="F35" i="1" s="1"/>
  <c r="C32" i="1"/>
  <c r="F32" i="1" s="1"/>
  <c r="C30" i="1"/>
  <c r="F30" i="1" s="1"/>
  <c r="C29" i="1"/>
  <c r="F29" i="1" s="1"/>
  <c r="C25" i="1"/>
  <c r="F25" i="1" s="1"/>
  <c r="F87" i="1" s="1"/>
  <c r="F85" i="1" s="1"/>
</calcChain>
</file>

<file path=xl/sharedStrings.xml><?xml version="1.0" encoding="utf-8"?>
<sst xmlns="http://schemas.openxmlformats.org/spreadsheetml/2006/main" count="132" uniqueCount="131">
  <si>
    <t>Strunová hlava TECOMEC EW130 s adaptery</t>
  </si>
  <si>
    <t>Strunová hlava TECOMEC EW102 s adaptéry</t>
  </si>
  <si>
    <t>05200244</t>
  </si>
  <si>
    <t>Strunová hlava TECOMEC EL109  s adaptery</t>
  </si>
  <si>
    <t>Strunová hlava TECOMEC TNG109  s adaptery</t>
  </si>
  <si>
    <t>Strunová hlava TECOMEC TNW130  s adaptéry</t>
  </si>
  <si>
    <t>Strunová hlava TECOMEC SPR130  s adaptery</t>
  </si>
  <si>
    <t>Strunová hlava TECOMEC EL130  s adaptery</t>
  </si>
  <si>
    <t xml:space="preserve">Strunová hlava TECOMEC EW130 bez adaptérů </t>
  </si>
  <si>
    <t xml:space="preserve">Strunová hlava TECOMEC EW130 s adaptery (STIHL) </t>
  </si>
  <si>
    <t>Strunová hlava TECOMEC BNW160 UD  s adaptery</t>
  </si>
  <si>
    <t>Strunová hlava TECOMEC EW160UD  s adaptéry</t>
  </si>
  <si>
    <t>Strunová hlava TECOMEC EW160UD  s adaptery</t>
  </si>
  <si>
    <t>Strunová hlava TECOMEC OCP140  univerzální</t>
  </si>
  <si>
    <t>Strunová hlava TECOMEC EW160UD bez adaptérů</t>
  </si>
  <si>
    <t>Strunová hlava TECOMEC WHISP 25/2-4  univerzální</t>
  </si>
  <si>
    <t xml:space="preserve">Sada žacích strun TECOMEC červená OCP140 5mmx150mm </t>
  </si>
  <si>
    <t>Strunová hlava TECOMEC TNW130  bez adaptérů</t>
  </si>
  <si>
    <t>Popruh křovinořezu PROFI TECOMEC</t>
  </si>
  <si>
    <t>Nůž křovinořezu 36 x 255 x 25,4 TECOMEC</t>
  </si>
  <si>
    <t>Kluzná miska na křovinořez střed 12 mm TECOMEC</t>
  </si>
  <si>
    <t>Kluzná miska na křovinořez střed 10 mm TECOMEC</t>
  </si>
  <si>
    <t>Kluzná miska na křovinořez střed 14 mm TECOMEC</t>
  </si>
  <si>
    <t>Vyvažovač žacích nožů TECOMEC</t>
  </si>
  <si>
    <t>05001074</t>
  </si>
  <si>
    <t>05200090</t>
  </si>
  <si>
    <t>Žací struna Perform line TECOMEC kulatá  3,0mm x 56 m</t>
  </si>
  <si>
    <t>05200089</t>
  </si>
  <si>
    <t>Žací struna Perform line TECOMEC kulatá  2,5 mm x 80 m</t>
  </si>
  <si>
    <t>05200291</t>
  </si>
  <si>
    <t>Žací struna BLACK SPIRALE TECOMEC 2,4 mm x 78 m</t>
  </si>
  <si>
    <t>05200294</t>
  </si>
  <si>
    <t>Žací struna BLACK SPIRALE TECOMEC 3,5 mm x 35 m</t>
  </si>
  <si>
    <t>05200293</t>
  </si>
  <si>
    <t>Žací struna BLACK SPIRALE TECOMEC3,0 mm x 46 m</t>
  </si>
  <si>
    <t>05200096</t>
  </si>
  <si>
    <t>Žací struna Perform line TECOMEC kulatá  3,0mm x 279 m</t>
  </si>
  <si>
    <t>05200095</t>
  </si>
  <si>
    <t>Žací struna Perform line TECOMEC kulatá  2,5 mm x 402 m</t>
  </si>
  <si>
    <t>05200092</t>
  </si>
  <si>
    <t>Žací struna Perform line TECOMEC kulatá  2,5 mm x 241 m</t>
  </si>
  <si>
    <t>05200093</t>
  </si>
  <si>
    <t>Žací struna Perform line TECOMEC kulatá  3,0mm x 168 m</t>
  </si>
  <si>
    <t>Sluchátka TECOMEC s náhlavním držákem</t>
  </si>
  <si>
    <t>Drátěný štít se sluchátky TECOMEC</t>
  </si>
  <si>
    <t>Plexi štít se sluchátky TECOMEC</t>
  </si>
  <si>
    <t>Ochranný štít TECOMEC - síťka</t>
  </si>
  <si>
    <t>Ochranný štít TECOMEC - plexi</t>
  </si>
  <si>
    <t>Upínací zařízení ostřičky - nůž plotostřihu TECOMEC</t>
  </si>
  <si>
    <t>Kat. číslo</t>
  </si>
  <si>
    <t>Název výrobku</t>
  </si>
  <si>
    <t>Doporučená prodejní cena s DPH</t>
  </si>
  <si>
    <t>Objednané množství</t>
  </si>
  <si>
    <t>ŽACÍ STRUNY</t>
  </si>
  <si>
    <t>PŘÍSLUŠENSTVÍ</t>
  </si>
  <si>
    <t>Splnil jsem podmínky akce?</t>
  </si>
  <si>
    <t>Vaše úspora z objednávky</t>
  </si>
  <si>
    <t>Nákupní cena za 1ks bez DPH po slevě 30%</t>
  </si>
  <si>
    <t>Celkem bez DPH po slevě 30%</t>
  </si>
  <si>
    <t>IČO:</t>
  </si>
  <si>
    <t>Jméno zákaníka</t>
  </si>
  <si>
    <r>
      <t xml:space="preserve">Minimální hodnota objednávky </t>
    </r>
    <r>
      <rPr>
        <b/>
        <sz val="12"/>
        <color rgb="FFFF0000"/>
        <rFont val="Arial"/>
        <family val="2"/>
        <charset val="238"/>
      </rPr>
      <t>3.000 Kč po slevě bez DPH</t>
    </r>
    <r>
      <rPr>
        <b/>
        <sz val="12"/>
        <rFont val="Arial"/>
        <family val="2"/>
        <charset val="238"/>
      </rPr>
      <t>.</t>
    </r>
  </si>
  <si>
    <t>Celková hodnota objednávky bez DPH po slevě 30%</t>
  </si>
  <si>
    <t>Strunová hlava TECOMEC BNW102 USA</t>
  </si>
  <si>
    <t>05200115</t>
  </si>
  <si>
    <t>05200119</t>
  </si>
  <si>
    <t>05200172</t>
  </si>
  <si>
    <t>Žací struna NYLSAW TECOMEC  3,0 mm x 132 m</t>
  </si>
  <si>
    <t>Žací struna NYLSAW TECOMEC 3,0 mm x 37 m</t>
  </si>
  <si>
    <t>Žací struna SP66 PRO TECOMEC 2,0 mm x 380 m</t>
  </si>
  <si>
    <t>05001040</t>
  </si>
  <si>
    <t>Nůž křovinořezu 22 zubů x 200 x 20-1,6 mm TECOMEC</t>
  </si>
  <si>
    <t>05001041</t>
  </si>
  <si>
    <t>Nůž křovinořezu 22 zubů x 200 x 25,4 -1,6 mm TECOMEC</t>
  </si>
  <si>
    <t>05001044</t>
  </si>
  <si>
    <t>Nůž křovinořezu 26 zubů x 250 x 25,4 -1,8 mm TECOMEC</t>
  </si>
  <si>
    <t>05001045</t>
  </si>
  <si>
    <t>Nůž křovinořezu 26 zubů x 250 x 20 -1,8 mm TECOMEC</t>
  </si>
  <si>
    <t>51809097</t>
  </si>
  <si>
    <t>Antivibrační pracovní rukavice TECOMEC vel. 8/S</t>
  </si>
  <si>
    <t>51809098</t>
  </si>
  <si>
    <t>Antivibrační pracovní rukavice TECOMEC vel. 9/M</t>
  </si>
  <si>
    <t>51809099</t>
  </si>
  <si>
    <t>Antivibrační pracovní rukavice TECOMEC vel. 10/L</t>
  </si>
  <si>
    <t>51809100</t>
  </si>
  <si>
    <t>Antivibrační pracovní rukavice TECOMEC vel. 11/XL</t>
  </si>
  <si>
    <t>Pevná hliníková strunová hlava TECOMEC ALU II</t>
  </si>
  <si>
    <t>Žací hlava TECOMEC BL3</t>
  </si>
  <si>
    <t>05220013</t>
  </si>
  <si>
    <t>Plastový nůž do hlavy HYBRID</t>
  </si>
  <si>
    <t xml:space="preserve">Žací hlava TECOMEC HYBRID </t>
  </si>
  <si>
    <t>Strunová hlava TECOMECPT130 bez adaptérů</t>
  </si>
  <si>
    <t>51809000</t>
  </si>
  <si>
    <t>Chrániče holení, 1 pár</t>
  </si>
  <si>
    <t>51809001</t>
  </si>
  <si>
    <t>Zástěra pro práci s křovinořezem</t>
  </si>
  <si>
    <t>50869017</t>
  </si>
  <si>
    <t>Strunová hlava TECOMEC LC103 bez adaptérů 40 years</t>
  </si>
  <si>
    <t>50869018</t>
  </si>
  <si>
    <t>Strunová hlava TECOMEC LC103 HLINÍK bez adaptérů 40 years</t>
  </si>
  <si>
    <t>50859016</t>
  </si>
  <si>
    <t>Strunová hlava TECOMEC LC125 bez adaptérů 40 years</t>
  </si>
  <si>
    <t>50859017</t>
  </si>
  <si>
    <t>Strunová hlava TECOMEC LC125 HLINÍK bez adaptérů 40 years</t>
  </si>
  <si>
    <t>50829018</t>
  </si>
  <si>
    <t>Strunová hlava TECOMEC EW130 bez adaptérů 40 years</t>
  </si>
  <si>
    <t>50829019</t>
  </si>
  <si>
    <t>Strunová hlava TECOMEC EW130 HLINÍK bez adaptérů 40 years</t>
  </si>
  <si>
    <t>05800000</t>
  </si>
  <si>
    <t>K00401046</t>
  </si>
  <si>
    <t>Adaptační čep M8 x1,25 LHF TECOMEC</t>
  </si>
  <si>
    <t>K00401047</t>
  </si>
  <si>
    <t>Adaptační čep M10 x1 LHF TECOMEC</t>
  </si>
  <si>
    <t>K00401048</t>
  </si>
  <si>
    <t>Adaptační čep M10 x1,25 LHM TECOMEC</t>
  </si>
  <si>
    <t>K00401049</t>
  </si>
  <si>
    <t>Adaptační čep M10 x1,5 LHM TECOMEC</t>
  </si>
  <si>
    <t>K00401050</t>
  </si>
  <si>
    <t>Adaptační čep M10 x1,5 LHF TECOMEC</t>
  </si>
  <si>
    <t>K00401051</t>
  </si>
  <si>
    <t>Adaptační čep M12 x 1,25 LHF TECOMEC</t>
  </si>
  <si>
    <t>K00401052</t>
  </si>
  <si>
    <t>Adaptační čep M12 x 1,5 LHF TECOMEC</t>
  </si>
  <si>
    <t>K00401053</t>
  </si>
  <si>
    <t>Adaptační čep M12 x 1,75 LHF TECOMEC</t>
  </si>
  <si>
    <t>K00401061</t>
  </si>
  <si>
    <t>Adaptační čep M8 x 1,25 LH M TECOMEC</t>
  </si>
  <si>
    <t>K00401062</t>
  </si>
  <si>
    <t>Adaptační čep M10 x1,25 LHF TECOMEC</t>
  </si>
  <si>
    <t>OBJEDNÁVKOVÝ FORMULÁŘ TECOMEC 2026</t>
  </si>
  <si>
    <r>
      <t xml:space="preserve">Akce platí od </t>
    </r>
    <r>
      <rPr>
        <b/>
        <sz val="12"/>
        <color rgb="FFFF0000"/>
        <rFont val="Arial"/>
        <family val="2"/>
        <charset val="238"/>
      </rPr>
      <t>1.4. do 30. 4. 2026</t>
    </r>
    <r>
      <rPr>
        <b/>
        <sz val="12"/>
        <rFont val="Arial"/>
        <family val="2"/>
        <charset val="238"/>
      </rPr>
      <t xml:space="preserve">. Objednávky posílejte na email: </t>
    </r>
    <r>
      <rPr>
        <b/>
        <sz val="12"/>
        <color rgb="FFFF0000"/>
        <rFont val="Arial"/>
        <family val="2"/>
        <charset val="238"/>
      </rPr>
      <t>prodej@agroles-oregon.cz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</si>
</sst>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č&quot;"/>
    <numFmt numFmtId="165" formatCode="\$#,##0.00"/>
    <numFmt numFmtId="166" formatCode="#,##0.00\ [$CZK]"/>
    <numFmt numFmtId="167" formatCode="#,##0\ &quot;Kč&quot;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2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1"/>
        <bgColor indexed="52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49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9" fontId="7" fillId="0" borderId="0">
      <alignment wrapText="1"/>
    </xf>
  </cellStyleXfs>
  <cellXfs count="111">
    <xf numFmtId="0" fontId="0" fillId="0" borderId="0" xfId="0"/>
    <xf numFmtId="0" fontId="1" fillId="0" borderId="0" xfId="1"/>
    <xf numFmtId="164" fontId="0" fillId="0" borderId="0" xfId="0" applyNumberFormat="1"/>
    <xf numFmtId="49" fontId="3" fillId="2" borderId="4" xfId="0" applyNumberFormat="1" applyFont="1" applyFill="1" applyBorder="1" applyAlignment="1">
      <alignment horizontal="left"/>
    </xf>
    <xf numFmtId="164" fontId="3" fillId="2" borderId="4" xfId="0" applyNumberFormat="1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0" fontId="4" fillId="2" borderId="4" xfId="1" applyFont="1" applyFill="1" applyBorder="1" applyAlignment="1" applyProtection="1">
      <alignment horizontal="center"/>
      <protection locked="0"/>
    </xf>
    <xf numFmtId="49" fontId="3" fillId="0" borderId="4" xfId="0" applyNumberFormat="1" applyFont="1" applyBorder="1" applyAlignment="1">
      <alignment horizontal="left"/>
    </xf>
    <xf numFmtId="164" fontId="3" fillId="0" borderId="4" xfId="0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0" fontId="4" fillId="0" borderId="4" xfId="1" applyFont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/>
    </xf>
    <xf numFmtId="0" fontId="4" fillId="4" borderId="4" xfId="1" applyFont="1" applyFill="1" applyBorder="1" applyAlignment="1" applyProtection="1">
      <alignment horizontal="center"/>
      <protection locked="0"/>
    </xf>
    <xf numFmtId="49" fontId="3" fillId="4" borderId="4" xfId="0" applyNumberFormat="1" applyFont="1" applyFill="1" applyBorder="1" applyAlignment="1">
      <alignment horizontal="center"/>
    </xf>
    <xf numFmtId="164" fontId="1" fillId="0" borderId="0" xfId="1" applyNumberFormat="1"/>
    <xf numFmtId="49" fontId="8" fillId="3" borderId="1" xfId="2" applyFont="1" applyFill="1" applyBorder="1" applyAlignment="1">
      <alignment horizontal="left" vertical="center" wrapText="1"/>
    </xf>
    <xf numFmtId="0" fontId="8" fillId="3" borderId="8" xfId="2" applyNumberFormat="1" applyFont="1" applyFill="1" applyBorder="1" applyAlignment="1">
      <alignment horizontal="center" vertical="center" wrapText="1"/>
    </xf>
    <xf numFmtId="49" fontId="5" fillId="3" borderId="3" xfId="2" applyFont="1" applyFill="1" applyBorder="1" applyAlignment="1">
      <alignment horizontal="center" vertical="center" wrapText="1"/>
    </xf>
    <xf numFmtId="49" fontId="8" fillId="3" borderId="7" xfId="2" applyFont="1" applyFill="1" applyBorder="1" applyAlignment="1">
      <alignment horizontal="center" vertical="center" wrapText="1"/>
    </xf>
    <xf numFmtId="164" fontId="2" fillId="0" borderId="11" xfId="1" applyNumberFormat="1" applyFont="1" applyBorder="1" applyAlignment="1">
      <alignment horizontal="center"/>
    </xf>
    <xf numFmtId="164" fontId="2" fillId="2" borderId="11" xfId="1" applyNumberFormat="1" applyFont="1" applyFill="1" applyBorder="1" applyAlignment="1">
      <alignment horizontal="center"/>
    </xf>
    <xf numFmtId="164" fontId="2" fillId="4" borderId="11" xfId="1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6" fillId="5" borderId="0" xfId="1" applyFont="1" applyFill="1" applyAlignment="1">
      <alignment horizontal="center"/>
    </xf>
    <xf numFmtId="0" fontId="9" fillId="0" borderId="2" xfId="1" applyFont="1" applyBorder="1" applyAlignment="1">
      <alignment horizontal="left"/>
    </xf>
    <xf numFmtId="0" fontId="9" fillId="0" borderId="0" xfId="1" applyFont="1" applyAlignment="1">
      <alignment vertical="center"/>
    </xf>
    <xf numFmtId="0" fontId="6" fillId="0" borderId="0" xfId="1" applyFont="1" applyAlignment="1" applyProtection="1">
      <alignment vertical="center"/>
      <protection locked="0"/>
    </xf>
    <xf numFmtId="0" fontId="10" fillId="0" borderId="0" xfId="1" applyFont="1" applyAlignment="1">
      <alignment horizontal="left" vertical="center"/>
    </xf>
    <xf numFmtId="0" fontId="10" fillId="0" borderId="1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5" fillId="0" borderId="0" xfId="1" applyFont="1" applyAlignment="1">
      <alignment horizontal="center"/>
    </xf>
    <xf numFmtId="0" fontId="5" fillId="0" borderId="2" xfId="1" applyFont="1" applyBorder="1" applyAlignment="1">
      <alignment horizontal="center"/>
    </xf>
    <xf numFmtId="165" fontId="9" fillId="0" borderId="0" xfId="1" applyNumberFormat="1" applyFont="1" applyAlignment="1">
      <alignment horizontal="left" vertical="center"/>
    </xf>
    <xf numFmtId="165" fontId="9" fillId="0" borderId="0" xfId="1" applyNumberFormat="1" applyFont="1" applyAlignment="1">
      <alignment horizontal="center" vertical="center"/>
    </xf>
    <xf numFmtId="164" fontId="9" fillId="0" borderId="2" xfId="1" applyNumberFormat="1" applyFont="1" applyBorder="1" applyAlignment="1">
      <alignment horizontal="center"/>
    </xf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165" fontId="9" fillId="0" borderId="1" xfId="1" applyNumberFormat="1" applyFont="1" applyBorder="1" applyAlignment="1">
      <alignment vertical="center"/>
    </xf>
    <xf numFmtId="165" fontId="9" fillId="0" borderId="7" xfId="1" applyNumberFormat="1" applyFont="1" applyBorder="1" applyAlignment="1">
      <alignment vertical="center"/>
    </xf>
    <xf numFmtId="49" fontId="3" fillId="2" borderId="10" xfId="0" applyNumberFormat="1" applyFont="1" applyFill="1" applyBorder="1" applyAlignment="1">
      <alignment horizontal="left"/>
    </xf>
    <xf numFmtId="0" fontId="3" fillId="2" borderId="4" xfId="0" applyFont="1" applyFill="1" applyBorder="1"/>
    <xf numFmtId="49" fontId="3" fillId="0" borderId="4" xfId="0" applyNumberFormat="1" applyFont="1" applyBorder="1" applyAlignment="1">
      <alignment vertical="center"/>
    </xf>
    <xf numFmtId="49" fontId="3" fillId="2" borderId="4" xfId="0" applyNumberFormat="1" applyFont="1" applyFill="1" applyBorder="1" applyAlignment="1">
      <alignment vertical="center"/>
    </xf>
    <xf numFmtId="164" fontId="3" fillId="0" borderId="4" xfId="0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/>
    </xf>
    <xf numFmtId="0" fontId="4" fillId="0" borderId="4" xfId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164" fontId="1" fillId="0" borderId="0" xfId="1" applyNumberFormat="1" applyAlignment="1">
      <alignment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 applyProtection="1">
      <alignment horizontal="center" vertical="center"/>
      <protection locked="0"/>
    </xf>
    <xf numFmtId="49" fontId="12" fillId="3" borderId="3" xfId="2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49" fontId="3" fillId="0" borderId="15" xfId="0" applyNumberFormat="1" applyFont="1" applyBorder="1" applyAlignment="1">
      <alignment horizontal="left"/>
    </xf>
    <xf numFmtId="164" fontId="3" fillId="0" borderId="15" xfId="0" applyNumberFormat="1" applyFont="1" applyBorder="1" applyAlignment="1">
      <alignment horizontal="center"/>
    </xf>
    <xf numFmtId="164" fontId="2" fillId="0" borderId="15" xfId="1" applyNumberFormat="1" applyFont="1" applyBorder="1" applyAlignment="1">
      <alignment horizontal="center"/>
    </xf>
    <xf numFmtId="0" fontId="4" fillId="0" borderId="15" xfId="1" applyFont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164" fontId="0" fillId="2" borderId="4" xfId="0" applyNumberFormat="1" applyFill="1" applyBorder="1" applyAlignment="1">
      <alignment horizontal="right" vertical="top"/>
    </xf>
    <xf numFmtId="164" fontId="0" fillId="2" borderId="5" xfId="0" applyNumberFormat="1" applyFill="1" applyBorder="1" applyAlignment="1">
      <alignment horizontal="right" vertical="top"/>
    </xf>
    <xf numFmtId="164" fontId="0" fillId="2" borderId="6" xfId="0" applyNumberFormat="1" applyFill="1" applyBorder="1" applyAlignment="1">
      <alignment horizontal="right" vertical="top"/>
    </xf>
    <xf numFmtId="4" fontId="0" fillId="2" borderId="4" xfId="0" applyNumberFormat="1" applyFill="1" applyBorder="1" applyAlignment="1">
      <alignment horizontal="right" vertical="top"/>
    </xf>
    <xf numFmtId="4" fontId="0" fillId="2" borderId="5" xfId="0" applyNumberFormat="1" applyFill="1" applyBorder="1" applyAlignment="1">
      <alignment horizontal="right" vertical="top"/>
    </xf>
    <xf numFmtId="4" fontId="0" fillId="2" borderId="4" xfId="0" applyNumberFormat="1" applyFill="1" applyBorder="1" applyAlignment="1">
      <alignment horizontal="right" vertical="center"/>
    </xf>
    <xf numFmtId="4" fontId="0" fillId="2" borderId="5" xfId="0" applyNumberFormat="1" applyFill="1" applyBorder="1" applyAlignment="1">
      <alignment horizontal="right" vertical="center"/>
    </xf>
    <xf numFmtId="166" fontId="9" fillId="0" borderId="0" xfId="1" applyNumberFormat="1" applyFont="1" applyAlignment="1">
      <alignment vertical="center"/>
    </xf>
    <xf numFmtId="166" fontId="6" fillId="5" borderId="0" xfId="1" applyNumberFormat="1" applyFont="1" applyFill="1" applyAlignment="1">
      <alignment horizontal="center"/>
    </xf>
    <xf numFmtId="166" fontId="8" fillId="3" borderId="9" xfId="2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10" fillId="0" borderId="0" xfId="1" applyNumberFormat="1" applyFont="1" applyAlignment="1">
      <alignment vertical="center"/>
    </xf>
    <xf numFmtId="166" fontId="1" fillId="0" borderId="0" xfId="1" applyNumberFormat="1"/>
    <xf numFmtId="167" fontId="2" fillId="0" borderId="4" xfId="1" applyNumberFormat="1" applyFont="1" applyBorder="1" applyAlignment="1">
      <alignment horizontal="center"/>
    </xf>
    <xf numFmtId="167" fontId="2" fillId="2" borderId="4" xfId="1" applyNumberFormat="1" applyFont="1" applyFill="1" applyBorder="1" applyAlignment="1">
      <alignment horizontal="center"/>
    </xf>
    <xf numFmtId="167" fontId="2" fillId="4" borderId="4" xfId="1" applyNumberFormat="1" applyFont="1" applyFill="1" applyBorder="1" applyAlignment="1">
      <alignment horizontal="center"/>
    </xf>
    <xf numFmtId="167" fontId="2" fillId="0" borderId="15" xfId="1" applyNumberFormat="1" applyFont="1" applyBorder="1" applyAlignment="1">
      <alignment horizontal="center"/>
    </xf>
    <xf numFmtId="167" fontId="2" fillId="0" borderId="4" xfId="1" applyNumberFormat="1" applyFont="1" applyBorder="1" applyAlignment="1">
      <alignment horizontal="center" vertical="center"/>
    </xf>
    <xf numFmtId="167" fontId="2" fillId="2" borderId="4" xfId="1" applyNumberFormat="1" applyFont="1" applyFill="1" applyBorder="1" applyAlignment="1">
      <alignment horizontal="center" vertical="center"/>
    </xf>
    <xf numFmtId="49" fontId="3" fillId="0" borderId="4" xfId="0" applyNumberFormat="1" applyFont="1" applyBorder="1"/>
    <xf numFmtId="49" fontId="3" fillId="2" borderId="4" xfId="0" applyNumberFormat="1" applyFont="1" applyFill="1" applyBorder="1"/>
    <xf numFmtId="49" fontId="3" fillId="0" borderId="10" xfId="0" applyNumberFormat="1" applyFont="1" applyBorder="1" applyAlignment="1">
      <alignment horizontal="left"/>
    </xf>
    <xf numFmtId="0" fontId="3" fillId="0" borderId="4" xfId="0" applyFont="1" applyBorder="1"/>
    <xf numFmtId="49" fontId="3" fillId="6" borderId="10" xfId="0" applyNumberFormat="1" applyFont="1" applyFill="1" applyBorder="1" applyAlignment="1">
      <alignment vertical="center"/>
    </xf>
    <xf numFmtId="49" fontId="3" fillId="6" borderId="4" xfId="0" applyNumberFormat="1" applyFont="1" applyFill="1" applyBorder="1" applyAlignment="1">
      <alignment vertical="center"/>
    </xf>
    <xf numFmtId="164" fontId="3" fillId="6" borderId="4" xfId="0" applyNumberFormat="1" applyFont="1" applyFill="1" applyBorder="1" applyAlignment="1">
      <alignment horizontal="center"/>
    </xf>
    <xf numFmtId="167" fontId="2" fillId="6" borderId="4" xfId="1" applyNumberFormat="1" applyFont="1" applyFill="1" applyBorder="1" applyAlignment="1">
      <alignment horizontal="center"/>
    </xf>
    <xf numFmtId="0" fontId="4" fillId="6" borderId="4" xfId="1" applyFont="1" applyFill="1" applyBorder="1" applyAlignment="1" applyProtection="1">
      <alignment horizontal="center"/>
      <protection locked="0"/>
    </xf>
    <xf numFmtId="164" fontId="2" fillId="6" borderId="11" xfId="1" applyNumberFormat="1" applyFont="1" applyFill="1" applyBorder="1" applyAlignment="1">
      <alignment horizontal="center"/>
    </xf>
    <xf numFmtId="49" fontId="3" fillId="6" borderId="16" xfId="0" applyNumberFormat="1" applyFont="1" applyFill="1" applyBorder="1" applyAlignment="1">
      <alignment vertical="center"/>
    </xf>
    <xf numFmtId="49" fontId="3" fillId="6" borderId="17" xfId="0" applyNumberFormat="1" applyFont="1" applyFill="1" applyBorder="1" applyAlignment="1">
      <alignment vertical="center"/>
    </xf>
    <xf numFmtId="164" fontId="3" fillId="6" borderId="17" xfId="0" applyNumberFormat="1" applyFont="1" applyFill="1" applyBorder="1" applyAlignment="1">
      <alignment horizontal="center"/>
    </xf>
    <xf numFmtId="167" fontId="2" fillId="6" borderId="17" xfId="1" applyNumberFormat="1" applyFont="1" applyFill="1" applyBorder="1" applyAlignment="1">
      <alignment horizontal="center"/>
    </xf>
    <xf numFmtId="0" fontId="4" fillId="6" borderId="17" xfId="1" applyFont="1" applyFill="1" applyBorder="1" applyAlignment="1" applyProtection="1">
      <alignment horizontal="center"/>
      <protection locked="0"/>
    </xf>
    <xf numFmtId="164" fontId="2" fillId="6" borderId="18" xfId="1" applyNumberFormat="1" applyFont="1" applyFill="1" applyBorder="1" applyAlignment="1">
      <alignment horizontal="center"/>
    </xf>
    <xf numFmtId="164" fontId="2" fillId="2" borderId="11" xfId="1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left"/>
    </xf>
    <xf numFmtId="49" fontId="3" fillId="6" borderId="4" xfId="0" applyNumberFormat="1" applyFont="1" applyFill="1" applyBorder="1" applyAlignment="1">
      <alignment horizontal="left"/>
    </xf>
    <xf numFmtId="165" fontId="9" fillId="0" borderId="1" xfId="1" applyNumberFormat="1" applyFont="1" applyBorder="1" applyAlignment="1">
      <alignment horizontal="left" vertical="center"/>
    </xf>
    <xf numFmtId="165" fontId="9" fillId="0" borderId="7" xfId="1" applyNumberFormat="1" applyFont="1" applyBorder="1" applyAlignment="1">
      <alignment horizontal="left" vertical="center"/>
    </xf>
    <xf numFmtId="0" fontId="6" fillId="5" borderId="13" xfId="1" applyFont="1" applyFill="1" applyBorder="1" applyAlignment="1">
      <alignment horizontal="center"/>
    </xf>
    <xf numFmtId="0" fontId="6" fillId="5" borderId="3" xfId="1" applyFont="1" applyFill="1" applyBorder="1" applyAlignment="1">
      <alignment horizontal="center"/>
    </xf>
    <xf numFmtId="0" fontId="6" fillId="5" borderId="14" xfId="1" applyFont="1" applyFill="1" applyBorder="1" applyAlignment="1">
      <alignment horizontal="center"/>
    </xf>
    <xf numFmtId="0" fontId="9" fillId="0" borderId="0" xfId="1" applyFont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/>
      <protection locked="0"/>
    </xf>
    <xf numFmtId="0" fontId="7" fillId="0" borderId="12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</cellXfs>
  <cellStyles count="3">
    <cellStyle name="Excel Built-in Normal" xfId="1" xr:uid="{59489E5A-B208-410C-851E-65963217E804}"/>
    <cellStyle name="Normal_Sheet1" xfId="2" xr:uid="{10DCD6C5-F356-4F4D-80BF-6028AD96489A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86</xdr:row>
      <xdr:rowOff>95250</xdr:rowOff>
    </xdr:from>
    <xdr:to>
      <xdr:col>4</xdr:col>
      <xdr:colOff>552450</xdr:colOff>
      <xdr:row>86</xdr:row>
      <xdr:rowOff>95250</xdr:rowOff>
    </xdr:to>
    <xdr:cxnSp macro="">
      <xdr:nvCxnSpPr>
        <xdr:cNvPr id="7" name="Přímá spojnice se šipkou 1">
          <a:extLst>
            <a:ext uri="{FF2B5EF4-FFF2-40B4-BE49-F238E27FC236}">
              <a16:creationId xmlns:a16="http://schemas.microsoft.com/office/drawing/2014/main" id="{ED50DBF0-B09A-44AC-9208-39F2C563B1DC}"/>
            </a:ext>
          </a:extLst>
        </xdr:cNvPr>
        <xdr:cNvCxnSpPr>
          <a:cxnSpLocks noChangeShapeType="1"/>
        </xdr:cNvCxnSpPr>
      </xdr:nvCxnSpPr>
      <xdr:spPr bwMode="auto">
        <a:xfrm>
          <a:off x="6362700" y="11630025"/>
          <a:ext cx="476250" cy="0"/>
        </a:xfrm>
        <a:prstGeom prst="bentConnector2">
          <a:avLst/>
        </a:prstGeom>
        <a:noFill/>
        <a:ln w="22320">
          <a:solidFill>
            <a:srgbClr val="000000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66675</xdr:colOff>
      <xdr:row>88</xdr:row>
      <xdr:rowOff>114300</xdr:rowOff>
    </xdr:from>
    <xdr:to>
      <xdr:col>4</xdr:col>
      <xdr:colOff>542925</xdr:colOff>
      <xdr:row>88</xdr:row>
      <xdr:rowOff>114300</xdr:rowOff>
    </xdr:to>
    <xdr:cxnSp macro="">
      <xdr:nvCxnSpPr>
        <xdr:cNvPr id="8" name="Přímá spojnice se šipkou 1">
          <a:extLst>
            <a:ext uri="{FF2B5EF4-FFF2-40B4-BE49-F238E27FC236}">
              <a16:creationId xmlns:a16="http://schemas.microsoft.com/office/drawing/2014/main" id="{719C9687-7F5F-4569-A580-55303541B4EE}"/>
            </a:ext>
          </a:extLst>
        </xdr:cNvPr>
        <xdr:cNvCxnSpPr>
          <a:cxnSpLocks noChangeShapeType="1"/>
        </xdr:cNvCxnSpPr>
      </xdr:nvCxnSpPr>
      <xdr:spPr bwMode="auto">
        <a:xfrm>
          <a:off x="6353175" y="12058650"/>
          <a:ext cx="476250" cy="0"/>
        </a:xfrm>
        <a:prstGeom prst="bentConnector2">
          <a:avLst/>
        </a:prstGeom>
        <a:noFill/>
        <a:ln w="22320">
          <a:solidFill>
            <a:srgbClr val="000000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76200</xdr:colOff>
      <xdr:row>84</xdr:row>
      <xdr:rowOff>133350</xdr:rowOff>
    </xdr:from>
    <xdr:to>
      <xdr:col>4</xdr:col>
      <xdr:colOff>561975</xdr:colOff>
      <xdr:row>84</xdr:row>
      <xdr:rowOff>133350</xdr:rowOff>
    </xdr:to>
    <xdr:cxnSp macro="">
      <xdr:nvCxnSpPr>
        <xdr:cNvPr id="9" name="Přímá spojnice se šipkou 1">
          <a:extLst>
            <a:ext uri="{FF2B5EF4-FFF2-40B4-BE49-F238E27FC236}">
              <a16:creationId xmlns:a16="http://schemas.microsoft.com/office/drawing/2014/main" id="{08647586-B562-45B3-BDA0-CFB7C5E91058}"/>
            </a:ext>
          </a:extLst>
        </xdr:cNvPr>
        <xdr:cNvCxnSpPr>
          <a:cxnSpLocks noChangeShapeType="1"/>
        </xdr:cNvCxnSpPr>
      </xdr:nvCxnSpPr>
      <xdr:spPr bwMode="auto">
        <a:xfrm>
          <a:off x="6362700" y="11258550"/>
          <a:ext cx="485775" cy="0"/>
        </a:xfrm>
        <a:prstGeom prst="bentConnector2">
          <a:avLst/>
        </a:prstGeom>
        <a:noFill/>
        <a:ln w="22320">
          <a:solidFill>
            <a:srgbClr val="000000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04FEC-1D39-4A52-9579-DA82F9C52F01}">
  <dimension ref="A1:S89"/>
  <sheetViews>
    <sheetView tabSelected="1" view="pageLayout" zoomScaleNormal="100" workbookViewId="0">
      <selection activeCell="B9" sqref="B9"/>
    </sheetView>
  </sheetViews>
  <sheetFormatPr defaultRowHeight="15" x14ac:dyDescent="0.25"/>
  <cols>
    <col min="1" max="1" width="18.85546875" style="25" customWidth="1"/>
    <col min="2" max="2" width="59" customWidth="1"/>
    <col min="3" max="3" width="14" customWidth="1"/>
    <col min="4" max="4" width="13.28515625" style="74" customWidth="1"/>
    <col min="5" max="5" width="11.140625" customWidth="1"/>
    <col min="6" max="6" width="15.42578125" customWidth="1"/>
    <col min="7" max="7" width="4.7109375" customWidth="1"/>
    <col min="8" max="8" width="25.42578125" hidden="1" customWidth="1"/>
    <col min="9" max="9" width="19.5703125" style="63" hidden="1" customWidth="1"/>
    <col min="10" max="10" width="18.140625" style="2" hidden="1" customWidth="1"/>
    <col min="11" max="11" width="29.140625" hidden="1" customWidth="1"/>
    <col min="12" max="12" width="16.7109375" hidden="1" customWidth="1"/>
    <col min="13" max="13" width="9.140625" hidden="1" customWidth="1"/>
  </cols>
  <sheetData>
    <row r="1" spans="1:19" ht="27" thickBot="1" x14ac:dyDescent="0.45">
      <c r="A1" s="104" t="s">
        <v>129</v>
      </c>
      <c r="B1" s="105"/>
      <c r="C1" s="105"/>
      <c r="D1" s="105"/>
      <c r="E1" s="105"/>
      <c r="F1" s="106"/>
    </row>
    <row r="2" spans="1:19" ht="15.75" x14ac:dyDescent="0.25">
      <c r="A2" s="107" t="s">
        <v>61</v>
      </c>
      <c r="B2" s="107"/>
      <c r="C2" s="107"/>
      <c r="D2" s="107"/>
      <c r="E2" s="107"/>
      <c r="F2" s="107"/>
      <c r="G2" s="28"/>
    </row>
    <row r="3" spans="1:19" ht="16.5" thickBot="1" x14ac:dyDescent="0.3">
      <c r="A3" s="28" t="s">
        <v>130</v>
      </c>
      <c r="B3" s="28"/>
      <c r="C3" s="28"/>
      <c r="D3" s="71"/>
      <c r="E3" s="28"/>
      <c r="F3" s="28"/>
      <c r="G3" s="28"/>
    </row>
    <row r="4" spans="1:19" ht="21" customHeight="1" thickBot="1" x14ac:dyDescent="0.3">
      <c r="A4" s="27" t="s">
        <v>60</v>
      </c>
      <c r="B4" s="108"/>
      <c r="C4" s="109"/>
      <c r="D4" s="109"/>
      <c r="E4" s="109"/>
      <c r="F4" s="110"/>
      <c r="G4" s="29"/>
    </row>
    <row r="5" spans="1:19" ht="21" customHeight="1" thickBot="1" x14ac:dyDescent="0.3">
      <c r="A5" s="27" t="s">
        <v>59</v>
      </c>
      <c r="B5" s="108"/>
      <c r="C5" s="109"/>
      <c r="D5" s="109"/>
      <c r="E5" s="109"/>
      <c r="F5" s="110"/>
      <c r="G5" s="29"/>
    </row>
    <row r="6" spans="1:19" ht="27" thickBot="1" x14ac:dyDescent="0.45">
      <c r="A6" s="26"/>
      <c r="B6" s="26"/>
      <c r="C6" s="26"/>
      <c r="D6" s="72"/>
      <c r="E6" s="26"/>
      <c r="F6" s="26"/>
    </row>
    <row r="7" spans="1:19" ht="58.5" customHeight="1" thickBot="1" x14ac:dyDescent="0.3">
      <c r="A7" s="15" t="s">
        <v>49</v>
      </c>
      <c r="B7" s="16" t="s">
        <v>50</v>
      </c>
      <c r="C7" s="54" t="s">
        <v>57</v>
      </c>
      <c r="D7" s="73" t="s">
        <v>51</v>
      </c>
      <c r="E7" s="17" t="s">
        <v>52</v>
      </c>
      <c r="F7" s="18" t="s">
        <v>58</v>
      </c>
    </row>
    <row r="8" spans="1:19" ht="20.25" customHeight="1" x14ac:dyDescent="0.25">
      <c r="A8" s="23" t="s">
        <v>96</v>
      </c>
      <c r="B8" s="3" t="s">
        <v>97</v>
      </c>
      <c r="C8" s="4">
        <f t="shared" ref="C8:C20" si="0">H8</f>
        <v>161</v>
      </c>
      <c r="D8" s="5">
        <f>J8</f>
        <v>278.3</v>
      </c>
      <c r="E8" s="6"/>
      <c r="F8" s="20">
        <f t="shared" ref="F8:F23" si="1">(E8*C8)</f>
        <v>0</v>
      </c>
      <c r="G8" s="1"/>
      <c r="H8" s="14">
        <f t="shared" ref="H8:H23" si="2">I8*0.7</f>
        <v>161</v>
      </c>
      <c r="I8" s="64">
        <v>230</v>
      </c>
      <c r="J8" s="14">
        <f t="shared" ref="J8:J23" si="3">I8*1.21</f>
        <v>278.3</v>
      </c>
      <c r="K8" s="14">
        <f t="shared" ref="K8:K39" si="4">(I8*E8)</f>
        <v>0</v>
      </c>
      <c r="L8" s="14">
        <f t="shared" ref="L8:L39" si="5">(E8*I8)*0.3</f>
        <v>0</v>
      </c>
      <c r="M8" s="1"/>
      <c r="N8" s="1"/>
      <c r="O8" s="1"/>
      <c r="P8" s="1"/>
      <c r="Q8" s="1"/>
      <c r="R8" s="1"/>
      <c r="S8" s="1"/>
    </row>
    <row r="9" spans="1:19" ht="20.25" customHeight="1" x14ac:dyDescent="0.25">
      <c r="A9" s="22" t="s">
        <v>98</v>
      </c>
      <c r="B9" s="7" t="s">
        <v>99</v>
      </c>
      <c r="C9" s="8">
        <f t="shared" si="0"/>
        <v>189</v>
      </c>
      <c r="D9" s="77">
        <f t="shared" ref="D9:D75" si="6">J9</f>
        <v>326.7</v>
      </c>
      <c r="E9" s="10"/>
      <c r="F9" s="19">
        <f t="shared" si="1"/>
        <v>0</v>
      </c>
      <c r="G9" s="1"/>
      <c r="H9" s="14">
        <f t="shared" si="2"/>
        <v>189</v>
      </c>
      <c r="I9" s="64">
        <v>270</v>
      </c>
      <c r="J9" s="14">
        <f t="shared" si="3"/>
        <v>326.7</v>
      </c>
      <c r="K9" s="14">
        <f t="shared" si="4"/>
        <v>0</v>
      </c>
      <c r="L9" s="14">
        <f t="shared" si="5"/>
        <v>0</v>
      </c>
      <c r="M9" s="1"/>
      <c r="N9" s="1"/>
      <c r="O9" s="1"/>
      <c r="P9" s="1"/>
      <c r="Q9" s="1"/>
      <c r="R9" s="1"/>
      <c r="S9" s="1"/>
    </row>
    <row r="10" spans="1:19" ht="20.25" customHeight="1" x14ac:dyDescent="0.25">
      <c r="A10" s="23" t="s">
        <v>100</v>
      </c>
      <c r="B10" s="3" t="s">
        <v>101</v>
      </c>
      <c r="C10" s="4">
        <f t="shared" si="0"/>
        <v>224</v>
      </c>
      <c r="D10" s="78">
        <f t="shared" si="6"/>
        <v>387.2</v>
      </c>
      <c r="E10" s="6"/>
      <c r="F10" s="20">
        <f t="shared" si="1"/>
        <v>0</v>
      </c>
      <c r="G10" s="1"/>
      <c r="H10" s="14">
        <f t="shared" si="2"/>
        <v>224</v>
      </c>
      <c r="I10" s="64">
        <v>320</v>
      </c>
      <c r="J10" s="14">
        <f t="shared" si="3"/>
        <v>387.2</v>
      </c>
      <c r="K10" s="14">
        <f t="shared" si="4"/>
        <v>0</v>
      </c>
      <c r="L10" s="14">
        <f t="shared" si="5"/>
        <v>0</v>
      </c>
      <c r="M10" s="1"/>
      <c r="N10" s="1"/>
      <c r="O10" s="1"/>
      <c r="P10" s="1"/>
      <c r="Q10" s="1"/>
      <c r="R10" s="1"/>
      <c r="S10" s="1"/>
    </row>
    <row r="11" spans="1:19" ht="20.25" customHeight="1" x14ac:dyDescent="0.25">
      <c r="A11" s="22" t="s">
        <v>102</v>
      </c>
      <c r="B11" s="7" t="s">
        <v>103</v>
      </c>
      <c r="C11" s="8">
        <f t="shared" si="0"/>
        <v>259</v>
      </c>
      <c r="D11" s="77">
        <f t="shared" si="6"/>
        <v>447.7</v>
      </c>
      <c r="E11" s="10"/>
      <c r="F11" s="19">
        <f t="shared" si="1"/>
        <v>0</v>
      </c>
      <c r="G11" s="1"/>
      <c r="H11" s="14">
        <f t="shared" si="2"/>
        <v>259</v>
      </c>
      <c r="I11" s="64">
        <v>370</v>
      </c>
      <c r="J11" s="14">
        <f t="shared" si="3"/>
        <v>447.7</v>
      </c>
      <c r="K11" s="14">
        <f t="shared" si="4"/>
        <v>0</v>
      </c>
      <c r="L11" s="14">
        <f t="shared" si="5"/>
        <v>0</v>
      </c>
      <c r="M11" s="1"/>
      <c r="N11" s="1"/>
      <c r="O11" s="1"/>
      <c r="P11" s="1"/>
      <c r="Q11" s="1"/>
      <c r="R11" s="1"/>
      <c r="S11" s="1"/>
    </row>
    <row r="12" spans="1:19" ht="20.25" customHeight="1" x14ac:dyDescent="0.25">
      <c r="A12" s="84" t="s">
        <v>104</v>
      </c>
      <c r="B12" s="84" t="s">
        <v>105</v>
      </c>
      <c r="C12" s="4">
        <f t="shared" si="0"/>
        <v>224</v>
      </c>
      <c r="D12" s="78">
        <f t="shared" si="6"/>
        <v>387.2</v>
      </c>
      <c r="E12" s="6"/>
      <c r="F12" s="20">
        <f t="shared" si="1"/>
        <v>0</v>
      </c>
      <c r="G12" s="1"/>
      <c r="H12" s="14">
        <f t="shared" si="2"/>
        <v>224</v>
      </c>
      <c r="I12" s="64">
        <v>320</v>
      </c>
      <c r="J12" s="14">
        <f t="shared" si="3"/>
        <v>387.2</v>
      </c>
      <c r="K12" s="14">
        <f t="shared" si="4"/>
        <v>0</v>
      </c>
      <c r="L12" s="14">
        <f t="shared" si="5"/>
        <v>0</v>
      </c>
      <c r="M12" s="1"/>
      <c r="N12" s="1"/>
      <c r="O12" s="1"/>
      <c r="P12" s="1"/>
      <c r="Q12" s="1"/>
      <c r="R12" s="1"/>
      <c r="S12" s="1"/>
    </row>
    <row r="13" spans="1:19" ht="20.25" customHeight="1" x14ac:dyDescent="0.25">
      <c r="A13" s="83" t="s">
        <v>106</v>
      </c>
      <c r="B13" s="83" t="s">
        <v>107</v>
      </c>
      <c r="C13" s="8">
        <f t="shared" si="0"/>
        <v>259</v>
      </c>
      <c r="D13" s="77">
        <f t="shared" si="6"/>
        <v>447.7</v>
      </c>
      <c r="E13" s="10"/>
      <c r="F13" s="19">
        <f t="shared" si="1"/>
        <v>0</v>
      </c>
      <c r="G13" s="1"/>
      <c r="H13" s="14">
        <f t="shared" si="2"/>
        <v>259</v>
      </c>
      <c r="I13" s="64">
        <v>370</v>
      </c>
      <c r="J13" s="14">
        <f t="shared" si="3"/>
        <v>447.7</v>
      </c>
      <c r="K13" s="14">
        <f t="shared" si="4"/>
        <v>0</v>
      </c>
      <c r="L13" s="14">
        <f t="shared" si="5"/>
        <v>0</v>
      </c>
      <c r="M13" s="1"/>
      <c r="N13" s="1"/>
      <c r="O13" s="1"/>
      <c r="P13" s="1"/>
      <c r="Q13" s="1"/>
      <c r="R13" s="1"/>
      <c r="S13" s="1"/>
    </row>
    <row r="14" spans="1:19" ht="20.25" customHeight="1" x14ac:dyDescent="0.25">
      <c r="A14" s="23" t="s">
        <v>109</v>
      </c>
      <c r="B14" s="3" t="s">
        <v>110</v>
      </c>
      <c r="C14" s="4">
        <f t="shared" si="0"/>
        <v>31.849999999999998</v>
      </c>
      <c r="D14" s="78">
        <f t="shared" ref="D14:D23" si="7">J14</f>
        <v>55.055</v>
      </c>
      <c r="E14" s="6"/>
      <c r="F14" s="20">
        <f t="shared" si="1"/>
        <v>0</v>
      </c>
      <c r="G14" s="1"/>
      <c r="H14" s="14">
        <f t="shared" si="2"/>
        <v>31.849999999999998</v>
      </c>
      <c r="I14" s="64">
        <v>45.5</v>
      </c>
      <c r="J14" s="14">
        <f t="shared" si="3"/>
        <v>55.055</v>
      </c>
      <c r="K14" s="14">
        <f t="shared" si="4"/>
        <v>0</v>
      </c>
      <c r="L14" s="14">
        <f t="shared" si="5"/>
        <v>0</v>
      </c>
      <c r="M14" s="1"/>
      <c r="N14" s="1"/>
      <c r="O14" s="1"/>
      <c r="P14" s="1"/>
      <c r="Q14" s="1"/>
      <c r="R14" s="1"/>
      <c r="S14" s="1"/>
    </row>
    <row r="15" spans="1:19" ht="20.25" customHeight="1" x14ac:dyDescent="0.25">
      <c r="A15" s="22" t="s">
        <v>111</v>
      </c>
      <c r="B15" s="7" t="s">
        <v>112</v>
      </c>
      <c r="C15" s="8">
        <f t="shared" si="0"/>
        <v>31.849999999999998</v>
      </c>
      <c r="D15" s="77">
        <f t="shared" si="7"/>
        <v>55.055</v>
      </c>
      <c r="E15" s="10"/>
      <c r="F15" s="19">
        <f t="shared" si="1"/>
        <v>0</v>
      </c>
      <c r="G15" s="1"/>
      <c r="H15" s="14">
        <f t="shared" si="2"/>
        <v>31.849999999999998</v>
      </c>
      <c r="I15" s="64">
        <v>45.5</v>
      </c>
      <c r="J15" s="14">
        <f t="shared" si="3"/>
        <v>55.055</v>
      </c>
      <c r="K15" s="14">
        <f t="shared" si="4"/>
        <v>0</v>
      </c>
      <c r="L15" s="14">
        <f t="shared" si="5"/>
        <v>0</v>
      </c>
      <c r="M15" s="1"/>
      <c r="N15" s="1"/>
      <c r="O15" s="1"/>
      <c r="P15" s="1"/>
      <c r="Q15" s="1"/>
      <c r="R15" s="1"/>
      <c r="S15" s="1"/>
    </row>
    <row r="16" spans="1:19" ht="20.25" customHeight="1" x14ac:dyDescent="0.25">
      <c r="A16" s="23" t="s">
        <v>113</v>
      </c>
      <c r="B16" s="3" t="s">
        <v>114</v>
      </c>
      <c r="C16" s="4">
        <f t="shared" si="0"/>
        <v>31.849999999999998</v>
      </c>
      <c r="D16" s="78">
        <f t="shared" si="7"/>
        <v>55.055</v>
      </c>
      <c r="E16" s="6"/>
      <c r="F16" s="20">
        <f t="shared" si="1"/>
        <v>0</v>
      </c>
      <c r="G16" s="1"/>
      <c r="H16" s="14">
        <f t="shared" si="2"/>
        <v>31.849999999999998</v>
      </c>
      <c r="I16" s="64">
        <v>45.5</v>
      </c>
      <c r="J16" s="14">
        <f t="shared" si="3"/>
        <v>55.055</v>
      </c>
      <c r="K16" s="14">
        <f t="shared" si="4"/>
        <v>0</v>
      </c>
      <c r="L16" s="14">
        <f t="shared" si="5"/>
        <v>0</v>
      </c>
      <c r="M16" s="1"/>
      <c r="N16" s="1"/>
      <c r="O16" s="1"/>
      <c r="P16" s="1"/>
      <c r="Q16" s="1"/>
      <c r="R16" s="1"/>
      <c r="S16" s="1"/>
    </row>
    <row r="17" spans="1:19" ht="20.25" customHeight="1" x14ac:dyDescent="0.25">
      <c r="A17" s="22" t="s">
        <v>115</v>
      </c>
      <c r="B17" s="7" t="s">
        <v>116</v>
      </c>
      <c r="C17" s="8">
        <f t="shared" si="0"/>
        <v>31.849999999999998</v>
      </c>
      <c r="D17" s="77">
        <f t="shared" si="7"/>
        <v>55.055</v>
      </c>
      <c r="E17" s="10"/>
      <c r="F17" s="19">
        <f t="shared" si="1"/>
        <v>0</v>
      </c>
      <c r="G17" s="1"/>
      <c r="H17" s="14">
        <f t="shared" si="2"/>
        <v>31.849999999999998</v>
      </c>
      <c r="I17" s="64">
        <v>45.5</v>
      </c>
      <c r="J17" s="14">
        <f t="shared" si="3"/>
        <v>55.055</v>
      </c>
      <c r="K17" s="14">
        <f t="shared" si="4"/>
        <v>0</v>
      </c>
      <c r="L17" s="14">
        <f t="shared" si="5"/>
        <v>0</v>
      </c>
      <c r="M17" s="1"/>
      <c r="N17" s="1"/>
      <c r="O17" s="1"/>
      <c r="P17" s="1"/>
      <c r="Q17" s="1"/>
      <c r="R17" s="1"/>
      <c r="S17" s="1"/>
    </row>
    <row r="18" spans="1:19" ht="20.25" customHeight="1" x14ac:dyDescent="0.25">
      <c r="A18" s="23" t="s">
        <v>117</v>
      </c>
      <c r="B18" s="3" t="s">
        <v>118</v>
      </c>
      <c r="C18" s="4">
        <f t="shared" si="0"/>
        <v>31.849999999999998</v>
      </c>
      <c r="D18" s="78">
        <f t="shared" si="7"/>
        <v>55.055</v>
      </c>
      <c r="E18" s="6"/>
      <c r="F18" s="20">
        <f t="shared" si="1"/>
        <v>0</v>
      </c>
      <c r="G18" s="1"/>
      <c r="H18" s="14">
        <f t="shared" si="2"/>
        <v>31.849999999999998</v>
      </c>
      <c r="I18" s="64">
        <v>45.5</v>
      </c>
      <c r="J18" s="14">
        <f t="shared" si="3"/>
        <v>55.055</v>
      </c>
      <c r="K18" s="14">
        <f t="shared" si="4"/>
        <v>0</v>
      </c>
      <c r="L18" s="14">
        <f t="shared" si="5"/>
        <v>0</v>
      </c>
      <c r="M18" s="1"/>
      <c r="N18" s="1"/>
      <c r="O18" s="1"/>
      <c r="P18" s="1"/>
      <c r="Q18" s="1"/>
      <c r="R18" s="1"/>
      <c r="S18" s="1"/>
    </row>
    <row r="19" spans="1:19" ht="20.25" customHeight="1" x14ac:dyDescent="0.25">
      <c r="A19" s="22" t="s">
        <v>119</v>
      </c>
      <c r="B19" s="7" t="s">
        <v>120</v>
      </c>
      <c r="C19" s="8">
        <f t="shared" si="0"/>
        <v>31.849999999999998</v>
      </c>
      <c r="D19" s="77">
        <f t="shared" si="7"/>
        <v>55.055</v>
      </c>
      <c r="E19" s="10"/>
      <c r="F19" s="19">
        <f t="shared" si="1"/>
        <v>0</v>
      </c>
      <c r="G19" s="1"/>
      <c r="H19" s="14">
        <f t="shared" si="2"/>
        <v>31.849999999999998</v>
      </c>
      <c r="I19" s="64">
        <v>45.5</v>
      </c>
      <c r="J19" s="14">
        <f t="shared" si="3"/>
        <v>55.055</v>
      </c>
      <c r="K19" s="14">
        <f t="shared" si="4"/>
        <v>0</v>
      </c>
      <c r="L19" s="14">
        <f t="shared" si="5"/>
        <v>0</v>
      </c>
      <c r="M19" s="1"/>
      <c r="N19" s="1"/>
      <c r="O19" s="1"/>
      <c r="P19" s="1"/>
      <c r="Q19" s="1"/>
      <c r="R19" s="1"/>
      <c r="S19" s="1"/>
    </row>
    <row r="20" spans="1:19" ht="20.25" customHeight="1" x14ac:dyDescent="0.25">
      <c r="A20" s="23" t="s">
        <v>121</v>
      </c>
      <c r="B20" s="3" t="s">
        <v>122</v>
      </c>
      <c r="C20" s="4">
        <f t="shared" si="0"/>
        <v>31.849999999999998</v>
      </c>
      <c r="D20" s="78">
        <f t="shared" si="7"/>
        <v>55.055</v>
      </c>
      <c r="E20" s="6"/>
      <c r="F20" s="20">
        <f t="shared" si="1"/>
        <v>0</v>
      </c>
      <c r="G20" s="1"/>
      <c r="H20" s="14">
        <f t="shared" si="2"/>
        <v>31.849999999999998</v>
      </c>
      <c r="I20" s="64">
        <v>45.5</v>
      </c>
      <c r="J20" s="14">
        <f t="shared" si="3"/>
        <v>55.055</v>
      </c>
      <c r="K20" s="14">
        <f t="shared" si="4"/>
        <v>0</v>
      </c>
      <c r="L20" s="14">
        <f t="shared" si="5"/>
        <v>0</v>
      </c>
      <c r="M20" s="1"/>
      <c r="N20" s="1"/>
      <c r="O20" s="1"/>
      <c r="P20" s="1"/>
      <c r="Q20" s="1"/>
      <c r="R20" s="1"/>
      <c r="S20" s="1"/>
    </row>
    <row r="21" spans="1:19" ht="20.25" customHeight="1" x14ac:dyDescent="0.25">
      <c r="A21" s="22" t="s">
        <v>123</v>
      </c>
      <c r="B21" s="7" t="s">
        <v>124</v>
      </c>
      <c r="C21" s="8">
        <f>H21</f>
        <v>31.849999999999998</v>
      </c>
      <c r="D21" s="77">
        <f t="shared" si="7"/>
        <v>55.055</v>
      </c>
      <c r="E21" s="10"/>
      <c r="F21" s="19">
        <f t="shared" si="1"/>
        <v>0</v>
      </c>
      <c r="G21" s="1"/>
      <c r="H21" s="14">
        <f t="shared" si="2"/>
        <v>31.849999999999998</v>
      </c>
      <c r="I21" s="64">
        <v>45.5</v>
      </c>
      <c r="J21" s="14">
        <f t="shared" si="3"/>
        <v>55.055</v>
      </c>
      <c r="K21" s="14">
        <f t="shared" si="4"/>
        <v>0</v>
      </c>
      <c r="L21" s="14">
        <f t="shared" si="5"/>
        <v>0</v>
      </c>
      <c r="M21" s="1"/>
      <c r="N21" s="1"/>
      <c r="O21" s="1"/>
      <c r="P21" s="1"/>
      <c r="Q21" s="1"/>
      <c r="R21" s="1"/>
      <c r="S21" s="1"/>
    </row>
    <row r="22" spans="1:19" ht="20.25" customHeight="1" x14ac:dyDescent="0.25">
      <c r="A22" s="23" t="s">
        <v>125</v>
      </c>
      <c r="B22" s="3" t="s">
        <v>126</v>
      </c>
      <c r="C22" s="4">
        <f>H22</f>
        <v>31.849999999999998</v>
      </c>
      <c r="D22" s="78">
        <f t="shared" si="7"/>
        <v>55.055</v>
      </c>
      <c r="E22" s="6"/>
      <c r="F22" s="20">
        <f t="shared" si="1"/>
        <v>0</v>
      </c>
      <c r="G22" s="1"/>
      <c r="H22" s="14">
        <f t="shared" si="2"/>
        <v>31.849999999999998</v>
      </c>
      <c r="I22" s="64">
        <v>45.5</v>
      </c>
      <c r="J22" s="14">
        <f t="shared" si="3"/>
        <v>55.055</v>
      </c>
      <c r="K22" s="14">
        <f t="shared" si="4"/>
        <v>0</v>
      </c>
      <c r="L22" s="14">
        <f t="shared" si="5"/>
        <v>0</v>
      </c>
      <c r="M22" s="1"/>
      <c r="N22" s="1"/>
      <c r="O22" s="1"/>
      <c r="P22" s="1"/>
      <c r="Q22" s="1"/>
      <c r="R22" s="1"/>
      <c r="S22" s="1"/>
    </row>
    <row r="23" spans="1:19" ht="20.25" customHeight="1" x14ac:dyDescent="0.25">
      <c r="A23" s="22" t="s">
        <v>127</v>
      </c>
      <c r="B23" s="7" t="s">
        <v>128</v>
      </c>
      <c r="C23" s="8">
        <f>H23</f>
        <v>31.849999999999998</v>
      </c>
      <c r="D23" s="77">
        <f t="shared" si="7"/>
        <v>55.055</v>
      </c>
      <c r="E23" s="10"/>
      <c r="F23" s="19">
        <f t="shared" si="1"/>
        <v>0</v>
      </c>
      <c r="G23" s="1"/>
      <c r="H23" s="14">
        <f t="shared" si="2"/>
        <v>31.849999999999998</v>
      </c>
      <c r="I23" s="64">
        <v>45.5</v>
      </c>
      <c r="J23" s="14">
        <f t="shared" si="3"/>
        <v>55.055</v>
      </c>
      <c r="K23" s="14">
        <f t="shared" si="4"/>
        <v>0</v>
      </c>
      <c r="L23" s="14">
        <f t="shared" si="5"/>
        <v>0</v>
      </c>
      <c r="M23" s="1"/>
      <c r="N23" s="1"/>
      <c r="O23" s="1"/>
      <c r="P23" s="1"/>
      <c r="Q23" s="1"/>
      <c r="R23" s="1"/>
      <c r="S23" s="1"/>
    </row>
    <row r="24" spans="1:19" ht="20.25" customHeight="1" x14ac:dyDescent="0.25">
      <c r="A24" s="23">
        <v>50789024</v>
      </c>
      <c r="B24" s="3" t="s">
        <v>1</v>
      </c>
      <c r="C24" s="4">
        <f t="shared" ref="C24" si="8">H24</f>
        <v>225.67999999999998</v>
      </c>
      <c r="D24" s="78">
        <f t="shared" si="6"/>
        <v>390.10399999999998</v>
      </c>
      <c r="E24" s="6"/>
      <c r="F24" s="20">
        <f t="shared" ref="F24" si="9">(E24*C24)</f>
        <v>0</v>
      </c>
      <c r="G24" s="1"/>
      <c r="H24" s="14">
        <f t="shared" ref="H24" si="10">I24*0.7</f>
        <v>225.67999999999998</v>
      </c>
      <c r="I24" s="64">
        <v>322.39999999999998</v>
      </c>
      <c r="J24" s="14">
        <f t="shared" ref="J24" si="11">I24*1.21</f>
        <v>390.10399999999998</v>
      </c>
      <c r="K24" s="14">
        <f t="shared" si="4"/>
        <v>0</v>
      </c>
      <c r="L24" s="14">
        <f t="shared" si="5"/>
        <v>0</v>
      </c>
      <c r="M24" s="1"/>
      <c r="N24" s="1"/>
      <c r="O24" s="1"/>
      <c r="P24" s="1"/>
      <c r="Q24" s="1"/>
      <c r="R24" s="1"/>
      <c r="S24" s="1"/>
    </row>
    <row r="25" spans="1:19" ht="20.25" customHeight="1" x14ac:dyDescent="0.25">
      <c r="A25" s="22">
        <v>50789025</v>
      </c>
      <c r="B25" s="7" t="s">
        <v>1</v>
      </c>
      <c r="C25" s="8">
        <f t="shared" ref="C25:C30" si="12">H25</f>
        <v>225.67999999999998</v>
      </c>
      <c r="D25" s="77">
        <f t="shared" si="6"/>
        <v>390.10399999999998</v>
      </c>
      <c r="E25" s="10"/>
      <c r="F25" s="19">
        <f t="shared" ref="F25:F76" si="13">(E25*C25)</f>
        <v>0</v>
      </c>
      <c r="G25" s="1"/>
      <c r="H25" s="14">
        <f t="shared" ref="H25:H76" si="14">I25*0.7</f>
        <v>225.67999999999998</v>
      </c>
      <c r="I25" s="64">
        <v>322.39999999999998</v>
      </c>
      <c r="J25" s="14">
        <f t="shared" ref="J25:J43" si="15">I25*1.21</f>
        <v>390.10399999999998</v>
      </c>
      <c r="K25" s="14">
        <f t="shared" si="4"/>
        <v>0</v>
      </c>
      <c r="L25" s="14">
        <f t="shared" si="5"/>
        <v>0</v>
      </c>
      <c r="M25" s="1"/>
      <c r="N25" s="1"/>
      <c r="O25" s="1"/>
      <c r="P25" s="1"/>
      <c r="Q25" s="1"/>
      <c r="R25" s="1"/>
      <c r="S25" s="1"/>
    </row>
    <row r="26" spans="1:19" ht="20.25" customHeight="1" x14ac:dyDescent="0.25">
      <c r="A26" s="23">
        <v>50719066</v>
      </c>
      <c r="B26" s="3" t="s">
        <v>3</v>
      </c>
      <c r="C26" s="4">
        <f t="shared" si="12"/>
        <v>230.99999999999997</v>
      </c>
      <c r="D26" s="78">
        <f t="shared" si="6"/>
        <v>399.3</v>
      </c>
      <c r="E26" s="6"/>
      <c r="F26" s="20">
        <f t="shared" si="13"/>
        <v>0</v>
      </c>
      <c r="G26" s="1"/>
      <c r="H26" s="14">
        <f t="shared" si="14"/>
        <v>230.99999999999997</v>
      </c>
      <c r="I26" s="64">
        <v>330</v>
      </c>
      <c r="J26" s="14">
        <f t="shared" si="15"/>
        <v>399.3</v>
      </c>
      <c r="K26" s="14">
        <f t="shared" si="4"/>
        <v>0</v>
      </c>
      <c r="L26" s="14">
        <f t="shared" si="5"/>
        <v>0</v>
      </c>
      <c r="M26" s="1"/>
      <c r="N26" s="1"/>
      <c r="O26" s="1"/>
      <c r="P26" s="1"/>
      <c r="Q26" s="1"/>
      <c r="R26" s="1"/>
      <c r="S26" s="1"/>
    </row>
    <row r="27" spans="1:19" ht="20.25" customHeight="1" x14ac:dyDescent="0.25">
      <c r="A27" s="22">
        <v>50719069</v>
      </c>
      <c r="B27" s="7" t="s">
        <v>4</v>
      </c>
      <c r="C27" s="8">
        <f t="shared" si="12"/>
        <v>164.5</v>
      </c>
      <c r="D27" s="77">
        <f t="shared" si="6"/>
        <v>284.34999999999997</v>
      </c>
      <c r="E27" s="10"/>
      <c r="F27" s="19">
        <f t="shared" si="13"/>
        <v>0</v>
      </c>
      <c r="G27" s="1"/>
      <c r="H27" s="14">
        <f t="shared" si="14"/>
        <v>164.5</v>
      </c>
      <c r="I27" s="64">
        <v>235</v>
      </c>
      <c r="J27" s="14">
        <f t="shared" si="15"/>
        <v>284.34999999999997</v>
      </c>
      <c r="K27" s="14">
        <f t="shared" si="4"/>
        <v>0</v>
      </c>
      <c r="L27" s="14">
        <f t="shared" si="5"/>
        <v>0</v>
      </c>
      <c r="M27" s="1"/>
      <c r="N27" s="1"/>
      <c r="O27" s="1"/>
      <c r="P27" s="1"/>
      <c r="Q27" s="1"/>
      <c r="R27" s="1"/>
      <c r="S27" s="1"/>
    </row>
    <row r="28" spans="1:19" ht="20.25" customHeight="1" x14ac:dyDescent="0.25">
      <c r="A28" s="23">
        <v>50709106</v>
      </c>
      <c r="B28" s="3" t="s">
        <v>17</v>
      </c>
      <c r="C28" s="4">
        <f t="shared" si="12"/>
        <v>196</v>
      </c>
      <c r="D28" s="78">
        <f t="shared" si="6"/>
        <v>338.8</v>
      </c>
      <c r="E28" s="6"/>
      <c r="F28" s="20">
        <f t="shared" si="13"/>
        <v>0</v>
      </c>
      <c r="G28" s="1"/>
      <c r="H28" s="14">
        <f t="shared" si="14"/>
        <v>196</v>
      </c>
      <c r="I28" s="64">
        <v>280</v>
      </c>
      <c r="J28" s="14">
        <f t="shared" si="15"/>
        <v>338.8</v>
      </c>
      <c r="K28" s="14">
        <f t="shared" si="4"/>
        <v>0</v>
      </c>
      <c r="L28" s="14">
        <f t="shared" si="5"/>
        <v>0</v>
      </c>
      <c r="M28" s="1"/>
      <c r="N28" s="1"/>
      <c r="O28" s="1"/>
      <c r="P28" s="1"/>
      <c r="Q28" s="1"/>
      <c r="R28" s="1"/>
      <c r="S28" s="1"/>
    </row>
    <row r="29" spans="1:19" ht="20.25" customHeight="1" x14ac:dyDescent="0.25">
      <c r="A29" s="22">
        <v>50709107</v>
      </c>
      <c r="B29" s="7" t="s">
        <v>5</v>
      </c>
      <c r="C29" s="8">
        <f t="shared" si="12"/>
        <v>206.5</v>
      </c>
      <c r="D29" s="77">
        <f t="shared" si="6"/>
        <v>356.95</v>
      </c>
      <c r="E29" s="10"/>
      <c r="F29" s="19">
        <f t="shared" si="13"/>
        <v>0</v>
      </c>
      <c r="G29" s="1"/>
      <c r="H29" s="14">
        <f t="shared" si="14"/>
        <v>206.5</v>
      </c>
      <c r="I29" s="64">
        <v>295</v>
      </c>
      <c r="J29" s="14">
        <f t="shared" si="15"/>
        <v>356.95</v>
      </c>
      <c r="K29" s="14">
        <f t="shared" si="4"/>
        <v>0</v>
      </c>
      <c r="L29" s="14">
        <f t="shared" si="5"/>
        <v>0</v>
      </c>
      <c r="M29" s="1"/>
      <c r="N29" s="1"/>
      <c r="O29" s="1"/>
      <c r="P29" s="1"/>
      <c r="Q29" s="1"/>
      <c r="R29" s="1"/>
      <c r="S29" s="1"/>
    </row>
    <row r="30" spans="1:19" ht="20.25" customHeight="1" x14ac:dyDescent="0.25">
      <c r="A30" s="23">
        <v>50769018</v>
      </c>
      <c r="B30" s="3" t="s">
        <v>6</v>
      </c>
      <c r="C30" s="4">
        <f t="shared" si="12"/>
        <v>259</v>
      </c>
      <c r="D30" s="78">
        <f t="shared" si="6"/>
        <v>447.7</v>
      </c>
      <c r="E30" s="6"/>
      <c r="F30" s="20">
        <f t="shared" si="13"/>
        <v>0</v>
      </c>
      <c r="G30" s="1"/>
      <c r="H30" s="14">
        <f t="shared" si="14"/>
        <v>259</v>
      </c>
      <c r="I30" s="64">
        <v>370</v>
      </c>
      <c r="J30" s="14">
        <f t="shared" si="15"/>
        <v>447.7</v>
      </c>
      <c r="K30" s="14">
        <f t="shared" si="4"/>
        <v>0</v>
      </c>
      <c r="L30" s="14">
        <f t="shared" si="5"/>
        <v>0</v>
      </c>
      <c r="M30" s="1"/>
      <c r="N30" s="1"/>
      <c r="O30" s="1"/>
      <c r="P30" s="1"/>
      <c r="Q30" s="1"/>
      <c r="R30" s="1"/>
      <c r="S30" s="1"/>
    </row>
    <row r="31" spans="1:19" ht="20.25" customHeight="1" x14ac:dyDescent="0.25">
      <c r="A31" s="22">
        <v>50709104</v>
      </c>
      <c r="B31" s="7" t="s">
        <v>7</v>
      </c>
      <c r="C31" s="8">
        <f>H31</f>
        <v>294</v>
      </c>
      <c r="D31" s="77">
        <f t="shared" si="6"/>
        <v>508.2</v>
      </c>
      <c r="E31" s="10"/>
      <c r="F31" s="19">
        <f t="shared" si="13"/>
        <v>0</v>
      </c>
      <c r="G31" s="1"/>
      <c r="H31" s="14">
        <f t="shared" si="14"/>
        <v>294</v>
      </c>
      <c r="I31" s="64">
        <v>420</v>
      </c>
      <c r="J31" s="14">
        <f t="shared" si="15"/>
        <v>508.2</v>
      </c>
      <c r="K31" s="14">
        <f t="shared" si="4"/>
        <v>0</v>
      </c>
      <c r="L31" s="14">
        <f t="shared" si="5"/>
        <v>0</v>
      </c>
      <c r="M31" s="1"/>
      <c r="N31" s="1"/>
      <c r="O31" s="1"/>
      <c r="P31" s="1"/>
      <c r="Q31" s="1"/>
      <c r="R31" s="1"/>
      <c r="S31" s="1"/>
    </row>
    <row r="32" spans="1:19" ht="20.25" customHeight="1" x14ac:dyDescent="0.25">
      <c r="A32" s="23">
        <v>50739000</v>
      </c>
      <c r="B32" s="3" t="s">
        <v>8</v>
      </c>
      <c r="C32" s="4">
        <f>H32</f>
        <v>251.99999999999997</v>
      </c>
      <c r="D32" s="78">
        <f t="shared" si="6"/>
        <v>435.59999999999997</v>
      </c>
      <c r="E32" s="6"/>
      <c r="F32" s="20">
        <f t="shared" si="13"/>
        <v>0</v>
      </c>
      <c r="G32" s="1"/>
      <c r="H32" s="14">
        <f t="shared" si="14"/>
        <v>251.99999999999997</v>
      </c>
      <c r="I32" s="64">
        <v>360</v>
      </c>
      <c r="J32" s="14">
        <f t="shared" si="15"/>
        <v>435.59999999999997</v>
      </c>
      <c r="K32" s="14">
        <f t="shared" si="4"/>
        <v>0</v>
      </c>
      <c r="L32" s="14">
        <f t="shared" si="5"/>
        <v>0</v>
      </c>
      <c r="M32" s="1"/>
      <c r="N32" s="1"/>
      <c r="O32" s="1"/>
      <c r="P32" s="1"/>
      <c r="Q32" s="1"/>
      <c r="R32" s="1"/>
      <c r="S32" s="1"/>
    </row>
    <row r="33" spans="1:19" ht="20.25" customHeight="1" x14ac:dyDescent="0.25">
      <c r="A33" s="22">
        <v>50739003</v>
      </c>
      <c r="B33" s="7" t="s">
        <v>0</v>
      </c>
      <c r="C33" s="8">
        <f>H33</f>
        <v>273</v>
      </c>
      <c r="D33" s="77">
        <f t="shared" si="6"/>
        <v>471.9</v>
      </c>
      <c r="E33" s="10"/>
      <c r="F33" s="19">
        <f t="shared" si="13"/>
        <v>0</v>
      </c>
      <c r="G33" s="1"/>
      <c r="H33" s="14">
        <f t="shared" si="14"/>
        <v>273</v>
      </c>
      <c r="I33" s="64">
        <v>390</v>
      </c>
      <c r="J33" s="14">
        <f t="shared" si="15"/>
        <v>471.9</v>
      </c>
      <c r="K33" s="14">
        <f t="shared" si="4"/>
        <v>0</v>
      </c>
      <c r="L33" s="14">
        <f t="shared" si="5"/>
        <v>0</v>
      </c>
      <c r="M33" s="1"/>
      <c r="N33" s="1"/>
      <c r="O33" s="1"/>
      <c r="P33" s="1"/>
      <c r="Q33" s="1"/>
      <c r="R33" s="1"/>
      <c r="S33" s="1"/>
    </row>
    <row r="34" spans="1:19" ht="20.25" customHeight="1" x14ac:dyDescent="0.25">
      <c r="A34" s="23">
        <v>50739004</v>
      </c>
      <c r="B34" s="3" t="s">
        <v>9</v>
      </c>
      <c r="C34" s="4">
        <f>H34</f>
        <v>273</v>
      </c>
      <c r="D34" s="78">
        <f t="shared" si="6"/>
        <v>471.9</v>
      </c>
      <c r="E34" s="6"/>
      <c r="F34" s="20">
        <f t="shared" si="13"/>
        <v>0</v>
      </c>
      <c r="G34" s="1"/>
      <c r="H34" s="14">
        <f t="shared" si="14"/>
        <v>273</v>
      </c>
      <c r="I34" s="64">
        <v>390</v>
      </c>
      <c r="J34" s="14">
        <f t="shared" si="15"/>
        <v>471.9</v>
      </c>
      <c r="K34" s="14">
        <f t="shared" si="4"/>
        <v>0</v>
      </c>
      <c r="L34" s="14">
        <f t="shared" si="5"/>
        <v>0</v>
      </c>
      <c r="M34" s="1"/>
      <c r="N34" s="1"/>
      <c r="O34" s="1"/>
      <c r="P34" s="1"/>
      <c r="Q34" s="1"/>
      <c r="R34" s="1"/>
      <c r="S34" s="1"/>
    </row>
    <row r="35" spans="1:19" ht="20.25" customHeight="1" x14ac:dyDescent="0.25">
      <c r="A35" s="22">
        <v>50839005</v>
      </c>
      <c r="B35" s="7" t="s">
        <v>10</v>
      </c>
      <c r="C35" s="8">
        <f>H35</f>
        <v>276.5</v>
      </c>
      <c r="D35" s="77">
        <f t="shared" si="6"/>
        <v>477.95</v>
      </c>
      <c r="E35" s="10"/>
      <c r="F35" s="19">
        <f t="shared" si="13"/>
        <v>0</v>
      </c>
      <c r="G35" s="1"/>
      <c r="H35" s="14">
        <f t="shared" si="14"/>
        <v>276.5</v>
      </c>
      <c r="I35" s="64">
        <v>395</v>
      </c>
      <c r="J35" s="14">
        <f t="shared" si="15"/>
        <v>477.95</v>
      </c>
      <c r="K35" s="14">
        <f t="shared" si="4"/>
        <v>0</v>
      </c>
      <c r="L35" s="14">
        <f t="shared" si="5"/>
        <v>0</v>
      </c>
      <c r="M35" s="1"/>
      <c r="N35" s="1"/>
      <c r="O35" s="1"/>
      <c r="P35" s="1"/>
      <c r="Q35" s="1"/>
      <c r="R35" s="1"/>
      <c r="S35" s="1"/>
    </row>
    <row r="36" spans="1:19" ht="20.25" customHeight="1" thickBot="1" x14ac:dyDescent="0.3">
      <c r="A36" s="23">
        <v>50839000</v>
      </c>
      <c r="B36" s="3" t="s">
        <v>14</v>
      </c>
      <c r="C36" s="4">
        <f t="shared" ref="C36" si="16">H36</f>
        <v>343</v>
      </c>
      <c r="D36" s="78">
        <f t="shared" si="6"/>
        <v>592.9</v>
      </c>
      <c r="E36" s="6"/>
      <c r="F36" s="20">
        <f t="shared" si="13"/>
        <v>0</v>
      </c>
      <c r="G36" s="1"/>
      <c r="H36" s="14">
        <f t="shared" si="14"/>
        <v>343</v>
      </c>
      <c r="I36" s="65">
        <v>490</v>
      </c>
      <c r="J36" s="14">
        <f t="shared" ref="J36" si="17">I36*1.21</f>
        <v>592.9</v>
      </c>
      <c r="K36" s="14">
        <f t="shared" si="4"/>
        <v>0</v>
      </c>
      <c r="L36" s="14">
        <f t="shared" si="5"/>
        <v>0</v>
      </c>
      <c r="M36" s="1"/>
      <c r="N36" s="1"/>
      <c r="O36" s="1"/>
      <c r="P36" s="1"/>
      <c r="Q36" s="1"/>
      <c r="R36" s="1"/>
      <c r="S36" s="1"/>
    </row>
    <row r="37" spans="1:19" ht="20.25" customHeight="1" thickTop="1" x14ac:dyDescent="0.25">
      <c r="A37" s="22">
        <v>50839001</v>
      </c>
      <c r="B37" s="7" t="s">
        <v>11</v>
      </c>
      <c r="C37" s="8">
        <f>H37</f>
        <v>343</v>
      </c>
      <c r="D37" s="77">
        <f t="shared" si="6"/>
        <v>592.9</v>
      </c>
      <c r="E37" s="10"/>
      <c r="F37" s="19">
        <f t="shared" si="13"/>
        <v>0</v>
      </c>
      <c r="G37" s="1"/>
      <c r="H37" s="14">
        <f t="shared" si="14"/>
        <v>343</v>
      </c>
      <c r="I37" s="64">
        <v>490</v>
      </c>
      <c r="J37" s="14">
        <f t="shared" si="15"/>
        <v>592.9</v>
      </c>
      <c r="K37" s="14">
        <f t="shared" si="4"/>
        <v>0</v>
      </c>
      <c r="L37" s="14">
        <f t="shared" si="5"/>
        <v>0</v>
      </c>
      <c r="M37" s="1"/>
      <c r="N37" s="1"/>
      <c r="O37" s="1"/>
      <c r="P37" s="1"/>
      <c r="Q37" s="1"/>
      <c r="R37" s="1"/>
      <c r="S37" s="1"/>
    </row>
    <row r="38" spans="1:19" ht="20.25" customHeight="1" x14ac:dyDescent="0.25">
      <c r="A38" s="23">
        <v>50839002</v>
      </c>
      <c r="B38" s="3" t="s">
        <v>12</v>
      </c>
      <c r="C38" s="4">
        <f>H38</f>
        <v>343</v>
      </c>
      <c r="D38" s="78">
        <f t="shared" si="6"/>
        <v>592.9</v>
      </c>
      <c r="E38" s="6"/>
      <c r="F38" s="20">
        <f t="shared" si="13"/>
        <v>0</v>
      </c>
      <c r="G38" s="1"/>
      <c r="H38" s="14">
        <f t="shared" si="14"/>
        <v>343</v>
      </c>
      <c r="I38" s="64">
        <v>490</v>
      </c>
      <c r="J38" s="14">
        <f t="shared" si="15"/>
        <v>592.9</v>
      </c>
      <c r="K38" s="14">
        <f t="shared" si="4"/>
        <v>0</v>
      </c>
      <c r="L38" s="14">
        <f t="shared" si="5"/>
        <v>0</v>
      </c>
      <c r="M38" s="1"/>
      <c r="N38" s="1"/>
      <c r="O38" s="1"/>
      <c r="P38" s="1"/>
      <c r="Q38" s="1"/>
      <c r="R38" s="1"/>
      <c r="S38" s="1"/>
    </row>
    <row r="39" spans="1:19" ht="20.25" customHeight="1" x14ac:dyDescent="0.25">
      <c r="A39" s="22">
        <v>50909021</v>
      </c>
      <c r="B39" s="7" t="s">
        <v>13</v>
      </c>
      <c r="C39" s="8">
        <f>H39</f>
        <v>413</v>
      </c>
      <c r="D39" s="77">
        <f t="shared" si="6"/>
        <v>713.9</v>
      </c>
      <c r="E39" s="10"/>
      <c r="F39" s="19">
        <f t="shared" si="13"/>
        <v>0</v>
      </c>
      <c r="G39" s="1"/>
      <c r="H39" s="14">
        <f t="shared" si="14"/>
        <v>413</v>
      </c>
      <c r="I39" s="64">
        <v>590</v>
      </c>
      <c r="J39" s="14">
        <f t="shared" si="15"/>
        <v>713.9</v>
      </c>
      <c r="K39" s="14">
        <f t="shared" si="4"/>
        <v>0</v>
      </c>
      <c r="L39" s="14">
        <f t="shared" si="5"/>
        <v>0</v>
      </c>
      <c r="M39" s="1"/>
      <c r="N39" s="1"/>
      <c r="O39" s="1"/>
      <c r="P39" s="1"/>
      <c r="Q39" s="1"/>
      <c r="R39" s="1"/>
      <c r="S39" s="1"/>
    </row>
    <row r="40" spans="1:19" ht="20.25" customHeight="1" x14ac:dyDescent="0.25">
      <c r="A40" s="23">
        <v>50309011</v>
      </c>
      <c r="B40" s="3" t="s">
        <v>91</v>
      </c>
      <c r="C40" s="4">
        <f t="shared" ref="C40:C42" si="18">H40</f>
        <v>225.67999999999998</v>
      </c>
      <c r="D40" s="78">
        <f t="shared" si="6"/>
        <v>390.10399999999998</v>
      </c>
      <c r="E40" s="6"/>
      <c r="F40" s="20">
        <f t="shared" ref="F40:F42" si="19">(E40*C40)</f>
        <v>0</v>
      </c>
      <c r="G40" s="1"/>
      <c r="H40" s="14">
        <f t="shared" ref="H40:H42" si="20">I40*0.7</f>
        <v>225.67999999999998</v>
      </c>
      <c r="I40" s="64">
        <v>322.39999999999998</v>
      </c>
      <c r="J40" s="14">
        <f t="shared" ref="J40:J42" si="21">I40*1.21</f>
        <v>390.10399999999998</v>
      </c>
      <c r="K40" s="14">
        <f t="shared" ref="K40:K71" si="22">(I40*E40)</f>
        <v>0</v>
      </c>
      <c r="L40" s="14">
        <f t="shared" ref="L40:L71" si="23">(E40*I40)*0.3</f>
        <v>0</v>
      </c>
      <c r="M40" s="1"/>
      <c r="N40" s="1"/>
      <c r="O40" s="1"/>
      <c r="P40" s="1"/>
      <c r="Q40" s="1"/>
      <c r="R40" s="1"/>
      <c r="S40" s="1"/>
    </row>
    <row r="41" spans="1:19" ht="20.25" customHeight="1" x14ac:dyDescent="0.25">
      <c r="A41" s="22">
        <v>50789030</v>
      </c>
      <c r="B41" s="7" t="s">
        <v>63</v>
      </c>
      <c r="C41" s="8">
        <f t="shared" si="18"/>
        <v>277.69</v>
      </c>
      <c r="D41" s="77">
        <f t="shared" si="6"/>
        <v>480.00699999999995</v>
      </c>
      <c r="E41" s="10"/>
      <c r="F41" s="19">
        <f t="shared" si="19"/>
        <v>0</v>
      </c>
      <c r="G41" s="1"/>
      <c r="H41" s="14">
        <f t="shared" si="20"/>
        <v>277.69</v>
      </c>
      <c r="I41" s="64">
        <v>396.7</v>
      </c>
      <c r="J41" s="14">
        <f t="shared" si="21"/>
        <v>480.00699999999995</v>
      </c>
      <c r="K41" s="14">
        <f t="shared" si="22"/>
        <v>0</v>
      </c>
      <c r="L41" s="14">
        <f t="shared" si="23"/>
        <v>0</v>
      </c>
      <c r="M41" s="1"/>
      <c r="N41" s="1"/>
      <c r="O41" s="1"/>
      <c r="P41" s="1"/>
      <c r="Q41" s="1"/>
      <c r="R41" s="1"/>
      <c r="S41" s="1"/>
    </row>
    <row r="42" spans="1:19" ht="20.25" customHeight="1" x14ac:dyDescent="0.25">
      <c r="A42" s="23">
        <v>50909025</v>
      </c>
      <c r="B42" s="3" t="s">
        <v>86</v>
      </c>
      <c r="C42" s="4">
        <f t="shared" si="18"/>
        <v>114.58999999999999</v>
      </c>
      <c r="D42" s="78">
        <f t="shared" si="6"/>
        <v>198.07699999999997</v>
      </c>
      <c r="E42" s="6"/>
      <c r="F42" s="20">
        <f t="shared" si="19"/>
        <v>0</v>
      </c>
      <c r="G42" s="1"/>
      <c r="H42" s="14">
        <f t="shared" si="20"/>
        <v>114.58999999999999</v>
      </c>
      <c r="I42" s="64">
        <v>163.69999999999999</v>
      </c>
      <c r="J42" s="14">
        <f t="shared" si="21"/>
        <v>198.07699999999997</v>
      </c>
      <c r="K42" s="14">
        <f t="shared" si="22"/>
        <v>0</v>
      </c>
      <c r="L42" s="14">
        <f t="shared" si="23"/>
        <v>0</v>
      </c>
      <c r="M42" s="1"/>
      <c r="N42" s="1"/>
      <c r="O42" s="1"/>
      <c r="P42" s="1"/>
      <c r="Q42" s="1"/>
      <c r="R42" s="1"/>
      <c r="S42" s="1"/>
    </row>
    <row r="43" spans="1:19" ht="20.25" customHeight="1" x14ac:dyDescent="0.25">
      <c r="A43" s="22">
        <v>50619001</v>
      </c>
      <c r="B43" s="7" t="s">
        <v>15</v>
      </c>
      <c r="C43" s="8">
        <f>H43</f>
        <v>413</v>
      </c>
      <c r="D43" s="77">
        <f t="shared" si="6"/>
        <v>713.9</v>
      </c>
      <c r="E43" s="10"/>
      <c r="F43" s="19">
        <f t="shared" si="13"/>
        <v>0</v>
      </c>
      <c r="G43" s="1"/>
      <c r="H43" s="14">
        <f t="shared" si="14"/>
        <v>413</v>
      </c>
      <c r="I43" s="64">
        <v>590</v>
      </c>
      <c r="J43" s="14">
        <f t="shared" si="15"/>
        <v>713.9</v>
      </c>
      <c r="K43" s="14">
        <f t="shared" si="22"/>
        <v>0</v>
      </c>
      <c r="L43" s="14">
        <f t="shared" si="23"/>
        <v>0</v>
      </c>
      <c r="M43" s="1"/>
      <c r="N43" s="1"/>
      <c r="O43" s="1"/>
      <c r="P43" s="1"/>
      <c r="Q43" s="1"/>
      <c r="R43" s="1"/>
      <c r="S43" s="1"/>
    </row>
    <row r="44" spans="1:19" ht="20.25" customHeight="1" x14ac:dyDescent="0.25">
      <c r="A44" s="23">
        <v>50619033</v>
      </c>
      <c r="B44" s="3" t="s">
        <v>87</v>
      </c>
      <c r="C44" s="4">
        <f t="shared" ref="C44:C46" si="24">H44</f>
        <v>208.32</v>
      </c>
      <c r="D44" s="78">
        <f t="shared" si="6"/>
        <v>360.096</v>
      </c>
      <c r="E44" s="6"/>
      <c r="F44" s="20">
        <f t="shared" ref="F44:F46" si="25">(E44*C44)</f>
        <v>0</v>
      </c>
      <c r="G44" s="1"/>
      <c r="H44" s="14">
        <f t="shared" ref="H44:H46" si="26">I44*0.7</f>
        <v>208.32</v>
      </c>
      <c r="I44" s="64">
        <v>297.60000000000002</v>
      </c>
      <c r="J44" s="14">
        <f t="shared" ref="J44:J46" si="27">I44*1.21</f>
        <v>360.096</v>
      </c>
      <c r="K44" s="14">
        <f t="shared" si="22"/>
        <v>0</v>
      </c>
      <c r="L44" s="14">
        <f t="shared" si="23"/>
        <v>0</v>
      </c>
      <c r="M44" s="1"/>
      <c r="N44" s="1"/>
      <c r="O44" s="1"/>
      <c r="P44" s="1"/>
      <c r="Q44" s="1"/>
      <c r="R44" s="1"/>
      <c r="S44" s="1"/>
    </row>
    <row r="45" spans="1:19" ht="20.25" customHeight="1" x14ac:dyDescent="0.25">
      <c r="A45" s="22">
        <v>50619034</v>
      </c>
      <c r="B45" s="7" t="s">
        <v>90</v>
      </c>
      <c r="C45" s="8">
        <f t="shared" si="24"/>
        <v>225.67999999999998</v>
      </c>
      <c r="D45" s="77">
        <f t="shared" si="6"/>
        <v>390.10399999999998</v>
      </c>
      <c r="E45" s="10"/>
      <c r="F45" s="19">
        <f t="shared" si="25"/>
        <v>0</v>
      </c>
      <c r="G45" s="1"/>
      <c r="H45" s="14">
        <f t="shared" si="26"/>
        <v>225.67999999999998</v>
      </c>
      <c r="I45" s="64">
        <v>322.39999999999998</v>
      </c>
      <c r="J45" s="14">
        <f t="shared" si="27"/>
        <v>390.10399999999998</v>
      </c>
      <c r="K45" s="14">
        <f t="shared" si="22"/>
        <v>0</v>
      </c>
      <c r="L45" s="14">
        <f t="shared" si="23"/>
        <v>0</v>
      </c>
      <c r="M45" s="1"/>
      <c r="N45" s="1"/>
      <c r="O45" s="1"/>
      <c r="P45" s="1"/>
      <c r="Q45" s="1"/>
      <c r="R45" s="1"/>
      <c r="S45" s="1"/>
    </row>
    <row r="46" spans="1:19" ht="20.25" customHeight="1" x14ac:dyDescent="0.25">
      <c r="A46" s="42" t="s">
        <v>88</v>
      </c>
      <c r="B46" s="3" t="s">
        <v>89</v>
      </c>
      <c r="C46" s="4">
        <f t="shared" si="24"/>
        <v>63.63</v>
      </c>
      <c r="D46" s="78">
        <f t="shared" si="6"/>
        <v>109.989</v>
      </c>
      <c r="E46" s="6"/>
      <c r="F46" s="20">
        <f t="shared" si="25"/>
        <v>0</v>
      </c>
      <c r="G46" s="1"/>
      <c r="H46" s="14">
        <f t="shared" si="26"/>
        <v>63.63</v>
      </c>
      <c r="I46" s="64">
        <v>90.9</v>
      </c>
      <c r="J46" s="14">
        <f t="shared" si="27"/>
        <v>109.989</v>
      </c>
      <c r="K46" s="14">
        <f t="shared" si="22"/>
        <v>0</v>
      </c>
      <c r="L46" s="14">
        <f t="shared" si="23"/>
        <v>0</v>
      </c>
      <c r="M46" s="1"/>
      <c r="N46" s="1"/>
      <c r="O46" s="1"/>
      <c r="P46" s="1"/>
      <c r="Q46" s="1"/>
      <c r="R46" s="1"/>
      <c r="S46" s="1"/>
    </row>
    <row r="47" spans="1:19" ht="20.25" customHeight="1" x14ac:dyDescent="0.25">
      <c r="A47" s="24"/>
      <c r="B47" s="13" t="s">
        <v>53</v>
      </c>
      <c r="C47" s="11"/>
      <c r="D47" s="79"/>
      <c r="E47" s="12"/>
      <c r="F47" s="21"/>
      <c r="G47" s="1"/>
      <c r="H47" s="14"/>
      <c r="I47" s="64"/>
      <c r="J47" s="14"/>
      <c r="K47" s="14">
        <f t="shared" si="22"/>
        <v>0</v>
      </c>
      <c r="L47" s="14">
        <f t="shared" si="23"/>
        <v>0</v>
      </c>
      <c r="M47" s="1"/>
      <c r="N47" s="1"/>
      <c r="O47" s="1"/>
      <c r="P47" s="1"/>
      <c r="Q47" s="1"/>
      <c r="R47" s="1"/>
      <c r="S47" s="1"/>
    </row>
    <row r="48" spans="1:19" ht="20.25" customHeight="1" x14ac:dyDescent="0.25">
      <c r="A48" s="22" t="s">
        <v>2</v>
      </c>
      <c r="B48" s="7" t="s">
        <v>16</v>
      </c>
      <c r="C48" s="8">
        <f t="shared" ref="C48:C60" si="28">H48</f>
        <v>125.99999999999999</v>
      </c>
      <c r="D48" s="77">
        <f t="shared" si="6"/>
        <v>217.79999999999998</v>
      </c>
      <c r="E48" s="10"/>
      <c r="F48" s="19">
        <f t="shared" ref="F48:F49" si="29">(E48*C48)</f>
        <v>0</v>
      </c>
      <c r="G48" s="1"/>
      <c r="H48" s="14">
        <f t="shared" ref="H48:H49" si="30">I48*0.7</f>
        <v>125.99999999999999</v>
      </c>
      <c r="I48" s="64">
        <v>180</v>
      </c>
      <c r="J48" s="14">
        <f t="shared" ref="J48:J49" si="31">I48*1.21</f>
        <v>217.79999999999998</v>
      </c>
      <c r="K48" s="14">
        <f t="shared" si="22"/>
        <v>0</v>
      </c>
      <c r="L48" s="14">
        <f t="shared" si="23"/>
        <v>0</v>
      </c>
      <c r="M48" s="1"/>
      <c r="N48" s="1"/>
      <c r="O48" s="1"/>
      <c r="P48" s="1"/>
      <c r="Q48" s="1"/>
      <c r="R48" s="1"/>
      <c r="S48" s="1"/>
    </row>
    <row r="49" spans="1:19" ht="20.25" customHeight="1" x14ac:dyDescent="0.25">
      <c r="A49" s="42" t="s">
        <v>64</v>
      </c>
      <c r="B49" s="43" t="s">
        <v>68</v>
      </c>
      <c r="C49" s="4">
        <f t="shared" ref="C49" si="32">H49</f>
        <v>242.41</v>
      </c>
      <c r="D49" s="78">
        <f t="shared" ref="D49" si="33">J49</f>
        <v>419.02300000000002</v>
      </c>
      <c r="E49" s="6"/>
      <c r="F49" s="20">
        <f t="shared" si="29"/>
        <v>0</v>
      </c>
      <c r="H49" s="14">
        <f t="shared" si="30"/>
        <v>242.41</v>
      </c>
      <c r="I49" s="63">
        <v>346.3</v>
      </c>
      <c r="J49" s="14">
        <f t="shared" si="31"/>
        <v>419.02300000000002</v>
      </c>
      <c r="K49" s="14">
        <f t="shared" si="22"/>
        <v>0</v>
      </c>
      <c r="L49" s="14">
        <f t="shared" si="23"/>
        <v>0</v>
      </c>
    </row>
    <row r="50" spans="1:19" ht="20.25" customHeight="1" x14ac:dyDescent="0.25">
      <c r="A50" s="85" t="s">
        <v>65</v>
      </c>
      <c r="B50" s="86" t="s">
        <v>67</v>
      </c>
      <c r="C50" s="8">
        <f t="shared" si="28"/>
        <v>623</v>
      </c>
      <c r="D50" s="77">
        <f t="shared" si="6"/>
        <v>1076.8999999999999</v>
      </c>
      <c r="E50" s="10"/>
      <c r="F50" s="19">
        <f t="shared" ref="F50:F51" si="34">(E50*C50)</f>
        <v>0</v>
      </c>
      <c r="H50" s="14">
        <f t="shared" ref="H50:H51" si="35">I50*0.7</f>
        <v>623</v>
      </c>
      <c r="I50" s="63">
        <v>890</v>
      </c>
      <c r="J50" s="14">
        <f t="shared" ref="J50:J51" si="36">I50*1.21</f>
        <v>1076.8999999999999</v>
      </c>
      <c r="K50" s="14">
        <f t="shared" si="22"/>
        <v>0</v>
      </c>
      <c r="L50" s="14">
        <f t="shared" si="23"/>
        <v>0</v>
      </c>
    </row>
    <row r="51" spans="1:19" ht="20.25" customHeight="1" x14ac:dyDescent="0.25">
      <c r="A51" s="42" t="s">
        <v>66</v>
      </c>
      <c r="B51" s="43" t="s">
        <v>69</v>
      </c>
      <c r="C51" s="4">
        <f t="shared" si="28"/>
        <v>665.34999999999991</v>
      </c>
      <c r="D51" s="78">
        <f t="shared" si="6"/>
        <v>1150.105</v>
      </c>
      <c r="E51" s="6"/>
      <c r="F51" s="20">
        <f t="shared" si="34"/>
        <v>0</v>
      </c>
      <c r="H51" s="14">
        <f t="shared" si="35"/>
        <v>665.34999999999991</v>
      </c>
      <c r="I51" s="63">
        <v>950.5</v>
      </c>
      <c r="J51" s="14">
        <f t="shared" si="36"/>
        <v>1150.105</v>
      </c>
      <c r="K51" s="14">
        <f t="shared" si="22"/>
        <v>0</v>
      </c>
      <c r="L51" s="14">
        <f t="shared" si="23"/>
        <v>0</v>
      </c>
    </row>
    <row r="52" spans="1:19" ht="20.25" customHeight="1" x14ac:dyDescent="0.25">
      <c r="A52" s="22" t="s">
        <v>27</v>
      </c>
      <c r="B52" s="7" t="s">
        <v>28</v>
      </c>
      <c r="C52" s="8">
        <f t="shared" si="28"/>
        <v>196</v>
      </c>
      <c r="D52" s="77">
        <f t="shared" si="6"/>
        <v>338.8</v>
      </c>
      <c r="E52" s="10"/>
      <c r="F52" s="19">
        <f t="shared" si="13"/>
        <v>0</v>
      </c>
      <c r="H52" s="14">
        <f t="shared" si="14"/>
        <v>196</v>
      </c>
      <c r="I52" s="66">
        <v>280</v>
      </c>
      <c r="J52" s="14">
        <f t="shared" ref="J52:J60" si="37">I52*1.21</f>
        <v>338.8</v>
      </c>
      <c r="K52" s="14">
        <f t="shared" si="22"/>
        <v>0</v>
      </c>
      <c r="L52" s="14">
        <f t="shared" si="23"/>
        <v>0</v>
      </c>
      <c r="R52" s="1"/>
      <c r="S52" s="1"/>
    </row>
    <row r="53" spans="1:19" ht="20.25" customHeight="1" x14ac:dyDescent="0.25">
      <c r="A53" s="23" t="s">
        <v>25</v>
      </c>
      <c r="B53" s="3" t="s">
        <v>26</v>
      </c>
      <c r="C53" s="4">
        <f t="shared" si="28"/>
        <v>196</v>
      </c>
      <c r="D53" s="78">
        <f t="shared" si="6"/>
        <v>338.8</v>
      </c>
      <c r="E53" s="6"/>
      <c r="F53" s="20">
        <f t="shared" si="13"/>
        <v>0</v>
      </c>
      <c r="H53" s="14">
        <f t="shared" si="14"/>
        <v>196</v>
      </c>
      <c r="I53" s="66">
        <v>280</v>
      </c>
      <c r="J53" s="14">
        <f t="shared" si="37"/>
        <v>338.8</v>
      </c>
      <c r="K53" s="14">
        <f t="shared" si="22"/>
        <v>0</v>
      </c>
      <c r="L53" s="14">
        <f t="shared" si="23"/>
        <v>0</v>
      </c>
    </row>
    <row r="54" spans="1:19" ht="20.25" customHeight="1" x14ac:dyDescent="0.25">
      <c r="A54" s="22" t="s">
        <v>39</v>
      </c>
      <c r="B54" s="7" t="s">
        <v>40</v>
      </c>
      <c r="C54" s="8">
        <f t="shared" si="28"/>
        <v>574</v>
      </c>
      <c r="D54" s="77">
        <f t="shared" si="6"/>
        <v>992.19999999999993</v>
      </c>
      <c r="E54" s="10"/>
      <c r="F54" s="19">
        <f t="shared" si="13"/>
        <v>0</v>
      </c>
      <c r="H54" s="14">
        <f t="shared" si="14"/>
        <v>574</v>
      </c>
      <c r="I54" s="66">
        <v>820</v>
      </c>
      <c r="J54" s="14">
        <f t="shared" si="37"/>
        <v>992.19999999999993</v>
      </c>
      <c r="K54" s="14">
        <f t="shared" si="22"/>
        <v>0</v>
      </c>
      <c r="L54" s="14">
        <f t="shared" si="23"/>
        <v>0</v>
      </c>
    </row>
    <row r="55" spans="1:19" ht="20.25" customHeight="1" x14ac:dyDescent="0.25">
      <c r="A55" s="23" t="s">
        <v>41</v>
      </c>
      <c r="B55" s="3" t="s">
        <v>42</v>
      </c>
      <c r="C55" s="4">
        <f t="shared" si="28"/>
        <v>564.9</v>
      </c>
      <c r="D55" s="78">
        <f t="shared" si="6"/>
        <v>976.47</v>
      </c>
      <c r="E55" s="6"/>
      <c r="F55" s="20">
        <f t="shared" si="13"/>
        <v>0</v>
      </c>
      <c r="H55" s="14">
        <f t="shared" si="14"/>
        <v>564.9</v>
      </c>
      <c r="I55" s="66">
        <v>807</v>
      </c>
      <c r="J55" s="14">
        <f t="shared" si="37"/>
        <v>976.47</v>
      </c>
      <c r="K55" s="14">
        <f t="shared" si="22"/>
        <v>0</v>
      </c>
      <c r="L55" s="14">
        <f t="shared" si="23"/>
        <v>0</v>
      </c>
    </row>
    <row r="56" spans="1:19" ht="20.25" customHeight="1" x14ac:dyDescent="0.25">
      <c r="A56" s="22" t="s">
        <v>37</v>
      </c>
      <c r="B56" s="7" t="s">
        <v>38</v>
      </c>
      <c r="C56" s="8">
        <f t="shared" si="28"/>
        <v>930.99999999999989</v>
      </c>
      <c r="D56" s="77">
        <f t="shared" si="6"/>
        <v>1609.3</v>
      </c>
      <c r="E56" s="10"/>
      <c r="F56" s="19">
        <f t="shared" si="13"/>
        <v>0</v>
      </c>
      <c r="H56" s="14">
        <f t="shared" si="14"/>
        <v>930.99999999999989</v>
      </c>
      <c r="I56" s="66">
        <v>1330</v>
      </c>
      <c r="J56" s="14">
        <f t="shared" si="37"/>
        <v>1609.3</v>
      </c>
      <c r="K56" s="14">
        <f t="shared" si="22"/>
        <v>0</v>
      </c>
      <c r="L56" s="14">
        <f t="shared" si="23"/>
        <v>0</v>
      </c>
    </row>
    <row r="57" spans="1:19" ht="20.25" customHeight="1" x14ac:dyDescent="0.25">
      <c r="A57" s="23" t="s">
        <v>35</v>
      </c>
      <c r="B57" s="3" t="s">
        <v>36</v>
      </c>
      <c r="C57" s="4">
        <f t="shared" si="28"/>
        <v>879.19999999999993</v>
      </c>
      <c r="D57" s="78">
        <f t="shared" si="6"/>
        <v>1519.76</v>
      </c>
      <c r="E57" s="6"/>
      <c r="F57" s="20">
        <f t="shared" si="13"/>
        <v>0</v>
      </c>
      <c r="H57" s="14">
        <f t="shared" si="14"/>
        <v>879.19999999999993</v>
      </c>
      <c r="I57" s="66">
        <v>1256</v>
      </c>
      <c r="J57" s="14">
        <f t="shared" si="37"/>
        <v>1519.76</v>
      </c>
      <c r="K57" s="14">
        <f t="shared" si="22"/>
        <v>0</v>
      </c>
      <c r="L57" s="14">
        <f t="shared" si="23"/>
        <v>0</v>
      </c>
    </row>
    <row r="58" spans="1:19" ht="20.25" customHeight="1" x14ac:dyDescent="0.25">
      <c r="A58" s="22" t="s">
        <v>29</v>
      </c>
      <c r="B58" s="7" t="s">
        <v>30</v>
      </c>
      <c r="C58" s="8">
        <f t="shared" si="28"/>
        <v>168</v>
      </c>
      <c r="D58" s="77">
        <f t="shared" si="6"/>
        <v>290.39999999999998</v>
      </c>
      <c r="E58" s="10"/>
      <c r="F58" s="19">
        <f t="shared" si="13"/>
        <v>0</v>
      </c>
      <c r="H58" s="14">
        <f t="shared" si="14"/>
        <v>168</v>
      </c>
      <c r="I58" s="66">
        <v>240</v>
      </c>
      <c r="J58" s="14">
        <f t="shared" si="37"/>
        <v>290.39999999999998</v>
      </c>
      <c r="K58" s="14">
        <f t="shared" si="22"/>
        <v>0</v>
      </c>
      <c r="L58" s="14">
        <f t="shared" si="23"/>
        <v>0</v>
      </c>
    </row>
    <row r="59" spans="1:19" ht="20.25" customHeight="1" x14ac:dyDescent="0.25">
      <c r="A59" s="23" t="s">
        <v>33</v>
      </c>
      <c r="B59" s="3" t="s">
        <v>34</v>
      </c>
      <c r="C59" s="4">
        <f t="shared" si="28"/>
        <v>168</v>
      </c>
      <c r="D59" s="78">
        <f t="shared" si="6"/>
        <v>290.39999999999998</v>
      </c>
      <c r="E59" s="6"/>
      <c r="F59" s="20">
        <f t="shared" si="13"/>
        <v>0</v>
      </c>
      <c r="H59" s="14">
        <f t="shared" si="14"/>
        <v>168</v>
      </c>
      <c r="I59" s="66">
        <v>240</v>
      </c>
      <c r="J59" s="14">
        <f t="shared" si="37"/>
        <v>290.39999999999998</v>
      </c>
      <c r="K59" s="14">
        <f t="shared" si="22"/>
        <v>0</v>
      </c>
      <c r="L59" s="14">
        <f t="shared" si="23"/>
        <v>0</v>
      </c>
    </row>
    <row r="60" spans="1:19" ht="20.25" customHeight="1" x14ac:dyDescent="0.25">
      <c r="A60" s="22" t="s">
        <v>31</v>
      </c>
      <c r="B60" s="7" t="s">
        <v>32</v>
      </c>
      <c r="C60" s="8">
        <f t="shared" si="28"/>
        <v>168</v>
      </c>
      <c r="D60" s="77">
        <f t="shared" si="6"/>
        <v>290.39999999999998</v>
      </c>
      <c r="E60" s="10"/>
      <c r="F60" s="19">
        <f t="shared" si="13"/>
        <v>0</v>
      </c>
      <c r="H60" s="14">
        <f t="shared" si="14"/>
        <v>168</v>
      </c>
      <c r="I60" s="66">
        <v>240</v>
      </c>
      <c r="J60" s="14">
        <f t="shared" si="37"/>
        <v>290.39999999999998</v>
      </c>
      <c r="K60" s="14">
        <f t="shared" si="22"/>
        <v>0</v>
      </c>
      <c r="L60" s="14">
        <f t="shared" si="23"/>
        <v>0</v>
      </c>
    </row>
    <row r="61" spans="1:19" ht="20.25" customHeight="1" x14ac:dyDescent="0.25">
      <c r="A61" s="24"/>
      <c r="B61" s="13" t="s">
        <v>54</v>
      </c>
      <c r="C61" s="11"/>
      <c r="D61" s="79">
        <f t="shared" si="6"/>
        <v>0</v>
      </c>
      <c r="E61" s="12"/>
      <c r="F61" s="21"/>
      <c r="H61" s="14">
        <f t="shared" si="14"/>
        <v>0</v>
      </c>
      <c r="I61" s="66"/>
      <c r="J61" s="14"/>
      <c r="K61" s="14">
        <f t="shared" si="22"/>
        <v>0</v>
      </c>
      <c r="L61" s="14">
        <f t="shared" si="23"/>
        <v>0</v>
      </c>
    </row>
    <row r="62" spans="1:19" ht="20.25" customHeight="1" x14ac:dyDescent="0.25">
      <c r="A62" s="23">
        <v>5250002</v>
      </c>
      <c r="B62" s="3" t="s">
        <v>21</v>
      </c>
      <c r="C62" s="4">
        <f>H62</f>
        <v>69.3</v>
      </c>
      <c r="D62" s="78">
        <f t="shared" ref="D62:D63" si="38">J62</f>
        <v>119.78999999999999</v>
      </c>
      <c r="E62" s="6"/>
      <c r="F62" s="20">
        <f t="shared" ref="F62:F63" si="39">(E62*C62)</f>
        <v>0</v>
      </c>
      <c r="G62" s="1"/>
      <c r="H62" s="14">
        <f t="shared" si="14"/>
        <v>69.3</v>
      </c>
      <c r="I62" s="64">
        <v>99</v>
      </c>
      <c r="J62" s="14">
        <f t="shared" ref="J62:J63" si="40">I62*1.21</f>
        <v>119.78999999999999</v>
      </c>
      <c r="K62" s="14">
        <f t="shared" ref="K62:K63" si="41">(I62*E62)</f>
        <v>0</v>
      </c>
      <c r="L62" s="14">
        <f t="shared" ref="L62:L63" si="42">(E62*I62)*0.3</f>
        <v>0</v>
      </c>
      <c r="M62" s="1"/>
      <c r="N62" s="1"/>
      <c r="O62" s="1"/>
      <c r="P62" s="1"/>
      <c r="Q62" s="1"/>
      <c r="R62" s="1"/>
      <c r="S62" s="1"/>
    </row>
    <row r="63" spans="1:19" ht="20.25" customHeight="1" x14ac:dyDescent="0.25">
      <c r="A63" s="100">
        <v>5250003</v>
      </c>
      <c r="B63" s="101" t="s">
        <v>20</v>
      </c>
      <c r="C63" s="89">
        <f>H63</f>
        <v>69.3</v>
      </c>
      <c r="D63" s="90">
        <f t="shared" si="38"/>
        <v>119.78999999999999</v>
      </c>
      <c r="E63" s="91"/>
      <c r="F63" s="92">
        <f t="shared" si="39"/>
        <v>0</v>
      </c>
      <c r="G63" s="1"/>
      <c r="H63" s="14">
        <f t="shared" si="14"/>
        <v>69.3</v>
      </c>
      <c r="I63" s="64">
        <v>99</v>
      </c>
      <c r="J63" s="14">
        <f t="shared" si="40"/>
        <v>119.78999999999999</v>
      </c>
      <c r="K63" s="14">
        <f t="shared" si="41"/>
        <v>0</v>
      </c>
      <c r="L63" s="14">
        <f t="shared" si="42"/>
        <v>0</v>
      </c>
      <c r="M63" s="1"/>
      <c r="N63" s="1"/>
      <c r="O63" s="1"/>
      <c r="P63" s="1"/>
      <c r="Q63" s="1"/>
      <c r="R63" s="1"/>
      <c r="S63" s="1"/>
    </row>
    <row r="64" spans="1:19" ht="20.25" customHeight="1" thickBot="1" x14ac:dyDescent="0.3">
      <c r="A64" s="23">
        <v>5250004</v>
      </c>
      <c r="B64" s="3" t="s">
        <v>22</v>
      </c>
      <c r="C64" s="4">
        <f>H64</f>
        <v>69.3</v>
      </c>
      <c r="D64" s="78">
        <f t="shared" si="6"/>
        <v>119.78999999999999</v>
      </c>
      <c r="E64" s="6"/>
      <c r="F64" s="20">
        <f t="shared" ref="F64:F72" si="43">(E64*C64)</f>
        <v>0</v>
      </c>
      <c r="G64" s="1"/>
      <c r="H64" s="14">
        <f t="shared" ref="H64:H72" si="44">I64*0.7</f>
        <v>69.3</v>
      </c>
      <c r="I64" s="65">
        <v>99</v>
      </c>
      <c r="J64" s="14">
        <f t="shared" ref="J64:J72" si="45">I64*1.21</f>
        <v>119.78999999999999</v>
      </c>
      <c r="K64" s="14">
        <f t="shared" si="22"/>
        <v>0</v>
      </c>
      <c r="L64" s="14">
        <f t="shared" si="23"/>
        <v>0</v>
      </c>
      <c r="M64" s="1"/>
      <c r="N64" s="1"/>
      <c r="O64" s="1"/>
      <c r="P64" s="1"/>
      <c r="Q64" s="1"/>
      <c r="R64" s="1"/>
      <c r="S64" s="1"/>
    </row>
    <row r="65" spans="1:19" ht="20.25" customHeight="1" thickTop="1" thickBot="1" x14ac:dyDescent="0.3">
      <c r="A65" s="57" t="s">
        <v>24</v>
      </c>
      <c r="B65" s="58" t="s">
        <v>19</v>
      </c>
      <c r="C65" s="59">
        <f t="shared" ref="C65" si="46">H65</f>
        <v>475.99999999999994</v>
      </c>
      <c r="D65" s="80">
        <f t="shared" ref="D65" si="47">J65</f>
        <v>822.8</v>
      </c>
      <c r="E65" s="61"/>
      <c r="F65" s="60">
        <f t="shared" ref="F65" si="48">(E65*C65)</f>
        <v>0</v>
      </c>
      <c r="G65" s="1"/>
      <c r="H65" s="14">
        <f t="shared" ref="H65" si="49">I65*0.7</f>
        <v>475.99999999999994</v>
      </c>
      <c r="I65" s="65">
        <v>680</v>
      </c>
      <c r="J65" s="14">
        <f t="shared" ref="J65" si="50">I65*1.21</f>
        <v>822.8</v>
      </c>
      <c r="K65" s="14">
        <f t="shared" si="22"/>
        <v>0</v>
      </c>
      <c r="L65" s="14">
        <f t="shared" si="23"/>
        <v>0</v>
      </c>
      <c r="M65" s="1"/>
      <c r="N65" s="1"/>
      <c r="O65" s="1"/>
      <c r="P65" s="1"/>
      <c r="Q65" s="1"/>
      <c r="R65" s="1"/>
      <c r="S65" s="1"/>
    </row>
    <row r="66" spans="1:19" ht="20.25" customHeight="1" thickTop="1" x14ac:dyDescent="0.25">
      <c r="A66" s="62" t="s">
        <v>70</v>
      </c>
      <c r="B66" s="45" t="s">
        <v>71</v>
      </c>
      <c r="C66" s="4">
        <f t="shared" ref="C66:C69" si="51">H66</f>
        <v>127.267</v>
      </c>
      <c r="D66" s="78">
        <f t="shared" si="6"/>
        <v>219.99009999999998</v>
      </c>
      <c r="E66" s="6"/>
      <c r="F66" s="20">
        <f t="shared" si="43"/>
        <v>0</v>
      </c>
      <c r="G66" s="1"/>
      <c r="H66" s="14">
        <f t="shared" si="44"/>
        <v>127.267</v>
      </c>
      <c r="I66" s="67">
        <v>181.81</v>
      </c>
      <c r="J66" s="14">
        <f t="shared" si="45"/>
        <v>219.99009999999998</v>
      </c>
      <c r="K66" s="14">
        <f t="shared" si="22"/>
        <v>0</v>
      </c>
      <c r="L66" s="14">
        <f t="shared" si="23"/>
        <v>0</v>
      </c>
      <c r="M66" s="1"/>
      <c r="N66" s="1"/>
      <c r="O66" s="1"/>
      <c r="P66" s="1"/>
      <c r="Q66" s="1"/>
      <c r="R66" s="1"/>
      <c r="S66" s="1"/>
    </row>
    <row r="67" spans="1:19" ht="20.25" customHeight="1" x14ac:dyDescent="0.25">
      <c r="A67" s="87" t="s">
        <v>72</v>
      </c>
      <c r="B67" s="88" t="s">
        <v>73</v>
      </c>
      <c r="C67" s="89">
        <f t="shared" si="51"/>
        <v>127.267</v>
      </c>
      <c r="D67" s="90">
        <f t="shared" si="6"/>
        <v>219.99009999999998</v>
      </c>
      <c r="E67" s="91"/>
      <c r="F67" s="92">
        <f t="shared" si="43"/>
        <v>0</v>
      </c>
      <c r="G67" s="1"/>
      <c r="H67" s="14">
        <f t="shared" si="44"/>
        <v>127.267</v>
      </c>
      <c r="I67" s="67">
        <v>181.81</v>
      </c>
      <c r="J67" s="14">
        <f t="shared" si="45"/>
        <v>219.99009999999998</v>
      </c>
      <c r="K67" s="14">
        <f t="shared" si="22"/>
        <v>0</v>
      </c>
      <c r="L67" s="14">
        <f t="shared" si="23"/>
        <v>0</v>
      </c>
      <c r="M67" s="1"/>
      <c r="N67" s="1"/>
      <c r="O67" s="1"/>
      <c r="P67" s="1"/>
      <c r="Q67" s="1"/>
      <c r="R67" s="1"/>
      <c r="S67" s="1"/>
    </row>
    <row r="68" spans="1:19" ht="20.25" customHeight="1" x14ac:dyDescent="0.25">
      <c r="A68" s="62" t="s">
        <v>74</v>
      </c>
      <c r="B68" s="45" t="s">
        <v>75</v>
      </c>
      <c r="C68" s="4">
        <f t="shared" si="51"/>
        <v>138.88</v>
      </c>
      <c r="D68" s="78">
        <f t="shared" si="6"/>
        <v>240.06399999999999</v>
      </c>
      <c r="E68" s="6"/>
      <c r="F68" s="20">
        <f t="shared" si="43"/>
        <v>0</v>
      </c>
      <c r="G68" s="1"/>
      <c r="H68" s="14">
        <f t="shared" si="44"/>
        <v>138.88</v>
      </c>
      <c r="I68" s="67">
        <v>198.4</v>
      </c>
      <c r="J68" s="14">
        <f t="shared" si="45"/>
        <v>240.06399999999999</v>
      </c>
      <c r="K68" s="14">
        <f t="shared" si="22"/>
        <v>0</v>
      </c>
      <c r="L68" s="14">
        <f t="shared" si="23"/>
        <v>0</v>
      </c>
      <c r="M68" s="1"/>
      <c r="N68" s="1"/>
      <c r="O68" s="1"/>
      <c r="P68" s="1"/>
      <c r="Q68" s="1"/>
      <c r="R68" s="1"/>
      <c r="S68" s="1"/>
    </row>
    <row r="69" spans="1:19" ht="20.25" customHeight="1" thickBot="1" x14ac:dyDescent="0.3">
      <c r="A69" s="93" t="s">
        <v>76</v>
      </c>
      <c r="B69" s="94" t="s">
        <v>77</v>
      </c>
      <c r="C69" s="95">
        <f t="shared" si="51"/>
        <v>138.88</v>
      </c>
      <c r="D69" s="96">
        <f t="shared" si="6"/>
        <v>240.06399999999999</v>
      </c>
      <c r="E69" s="97"/>
      <c r="F69" s="98">
        <f t="shared" si="43"/>
        <v>0</v>
      </c>
      <c r="G69" s="1"/>
      <c r="H69" s="14">
        <f t="shared" si="44"/>
        <v>138.88</v>
      </c>
      <c r="I69" s="68">
        <v>198.4</v>
      </c>
      <c r="J69" s="14">
        <f t="shared" si="45"/>
        <v>240.06399999999999</v>
      </c>
      <c r="K69" s="14">
        <f t="shared" si="22"/>
        <v>0</v>
      </c>
      <c r="L69" s="14">
        <f t="shared" si="23"/>
        <v>0</v>
      </c>
      <c r="M69" s="1"/>
      <c r="N69" s="1"/>
      <c r="O69" s="1"/>
      <c r="P69" s="1"/>
      <c r="Q69" s="1"/>
      <c r="R69" s="1"/>
      <c r="S69" s="1"/>
    </row>
    <row r="70" spans="1:19" ht="20.25" customHeight="1" thickBot="1" x14ac:dyDescent="0.3">
      <c r="A70" s="3" t="s">
        <v>108</v>
      </c>
      <c r="B70" s="3" t="s">
        <v>23</v>
      </c>
      <c r="C70" s="4">
        <f>H70</f>
        <v>1440.53</v>
      </c>
      <c r="D70" s="78">
        <f t="shared" si="6"/>
        <v>2490.0590000000002</v>
      </c>
      <c r="E70" s="6"/>
      <c r="F70" s="5">
        <f t="shared" si="43"/>
        <v>0</v>
      </c>
      <c r="G70" s="1"/>
      <c r="H70" s="14">
        <f t="shared" si="44"/>
        <v>1440.53</v>
      </c>
      <c r="I70" s="65">
        <v>2057.9</v>
      </c>
      <c r="J70" s="14">
        <f t="shared" si="45"/>
        <v>2490.0590000000002</v>
      </c>
      <c r="K70" s="14">
        <f t="shared" si="22"/>
        <v>0</v>
      </c>
      <c r="L70" s="14">
        <f t="shared" si="23"/>
        <v>0</v>
      </c>
      <c r="M70" s="1"/>
      <c r="N70" s="1"/>
      <c r="O70" s="1"/>
      <c r="P70" s="1"/>
      <c r="Q70" s="1"/>
      <c r="R70" s="1"/>
      <c r="S70" s="1"/>
    </row>
    <row r="71" spans="1:19" ht="20.25" customHeight="1" thickTop="1" x14ac:dyDescent="0.25">
      <c r="A71" s="22">
        <v>11779000</v>
      </c>
      <c r="B71" s="7" t="s">
        <v>48</v>
      </c>
      <c r="C71" s="8">
        <f>H71</f>
        <v>1812.9999999999998</v>
      </c>
      <c r="D71" s="77">
        <f t="shared" si="6"/>
        <v>3133.9</v>
      </c>
      <c r="E71" s="10"/>
      <c r="F71" s="19">
        <f t="shared" si="43"/>
        <v>0</v>
      </c>
      <c r="H71" s="14">
        <f t="shared" si="44"/>
        <v>1812.9999999999998</v>
      </c>
      <c r="I71" s="66">
        <v>2590</v>
      </c>
      <c r="J71" s="14">
        <f t="shared" si="45"/>
        <v>3133.9</v>
      </c>
      <c r="K71" s="14">
        <f t="shared" si="22"/>
        <v>0</v>
      </c>
      <c r="L71" s="14">
        <f t="shared" si="23"/>
        <v>0</v>
      </c>
    </row>
    <row r="72" spans="1:19" s="49" customFormat="1" ht="20.25" customHeight="1" x14ac:dyDescent="0.25">
      <c r="A72" s="62" t="s">
        <v>94</v>
      </c>
      <c r="B72" s="45" t="s">
        <v>95</v>
      </c>
      <c r="C72" s="51">
        <f t="shared" ref="C72" si="52">H72</f>
        <v>553</v>
      </c>
      <c r="D72" s="82">
        <f t="shared" si="6"/>
        <v>955.9</v>
      </c>
      <c r="E72" s="53"/>
      <c r="F72" s="99">
        <f t="shared" si="43"/>
        <v>0</v>
      </c>
      <c r="H72" s="50">
        <f t="shared" si="44"/>
        <v>553</v>
      </c>
      <c r="I72" s="69">
        <v>790</v>
      </c>
      <c r="J72" s="50">
        <f t="shared" si="45"/>
        <v>955.9</v>
      </c>
      <c r="K72" s="50">
        <f t="shared" ref="K72:K83" si="53">(I72*E72)</f>
        <v>0</v>
      </c>
      <c r="L72" s="50">
        <f t="shared" ref="L72:L83" si="54">(E72*I72)*0.3</f>
        <v>0</v>
      </c>
    </row>
    <row r="73" spans="1:19" s="49" customFormat="1" ht="20.25" customHeight="1" x14ac:dyDescent="0.25">
      <c r="A73" s="44" t="s">
        <v>78</v>
      </c>
      <c r="B73" s="44" t="s">
        <v>79</v>
      </c>
      <c r="C73" s="46">
        <f t="shared" ref="C73:C76" si="55">H73</f>
        <v>225.74999999999997</v>
      </c>
      <c r="D73" s="81">
        <f t="shared" si="6"/>
        <v>390.22499999999997</v>
      </c>
      <c r="E73" s="48"/>
      <c r="F73" s="47">
        <f t="shared" si="13"/>
        <v>0</v>
      </c>
      <c r="H73" s="50">
        <f t="shared" si="14"/>
        <v>225.74999999999997</v>
      </c>
      <c r="I73" s="69">
        <v>322.5</v>
      </c>
      <c r="J73" s="50">
        <f t="shared" ref="J73:J76" si="56">I73*1.21</f>
        <v>390.22499999999997</v>
      </c>
      <c r="K73" s="50">
        <f t="shared" si="53"/>
        <v>0</v>
      </c>
      <c r="L73" s="50">
        <f t="shared" si="54"/>
        <v>0</v>
      </c>
    </row>
    <row r="74" spans="1:19" s="49" customFormat="1" ht="20.25" customHeight="1" x14ac:dyDescent="0.25">
      <c r="A74" s="45" t="s">
        <v>80</v>
      </c>
      <c r="B74" s="45" t="s">
        <v>81</v>
      </c>
      <c r="C74" s="51">
        <f t="shared" si="55"/>
        <v>225.74999999999997</v>
      </c>
      <c r="D74" s="82">
        <f t="shared" si="6"/>
        <v>390.22499999999997</v>
      </c>
      <c r="E74" s="53"/>
      <c r="F74" s="52">
        <f t="shared" si="13"/>
        <v>0</v>
      </c>
      <c r="H74" s="50">
        <f t="shared" si="14"/>
        <v>225.74999999999997</v>
      </c>
      <c r="I74" s="69">
        <v>322.5</v>
      </c>
      <c r="J74" s="50">
        <f t="shared" si="56"/>
        <v>390.22499999999997</v>
      </c>
      <c r="K74" s="50">
        <f t="shared" si="53"/>
        <v>0</v>
      </c>
      <c r="L74" s="50">
        <f t="shared" si="54"/>
        <v>0</v>
      </c>
    </row>
    <row r="75" spans="1:19" s="49" customFormat="1" ht="20.25" customHeight="1" x14ac:dyDescent="0.25">
      <c r="A75" s="44" t="s">
        <v>82</v>
      </c>
      <c r="B75" s="44" t="s">
        <v>83</v>
      </c>
      <c r="C75" s="46">
        <f t="shared" si="55"/>
        <v>225.74999999999997</v>
      </c>
      <c r="D75" s="81">
        <f t="shared" si="6"/>
        <v>390.22499999999997</v>
      </c>
      <c r="E75" s="48"/>
      <c r="F75" s="47">
        <f t="shared" si="13"/>
        <v>0</v>
      </c>
      <c r="H75" s="50">
        <f t="shared" si="14"/>
        <v>225.74999999999997</v>
      </c>
      <c r="I75" s="69">
        <v>322.5</v>
      </c>
      <c r="J75" s="50">
        <f t="shared" si="56"/>
        <v>390.22499999999997</v>
      </c>
      <c r="K75" s="50">
        <f t="shared" si="53"/>
        <v>0</v>
      </c>
      <c r="L75" s="50">
        <f t="shared" si="54"/>
        <v>0</v>
      </c>
    </row>
    <row r="76" spans="1:19" s="49" customFormat="1" ht="20.25" customHeight="1" thickBot="1" x14ac:dyDescent="0.3">
      <c r="A76" s="45" t="s">
        <v>84</v>
      </c>
      <c r="B76" s="45" t="s">
        <v>85</v>
      </c>
      <c r="C76" s="51">
        <f t="shared" si="55"/>
        <v>225.74999999999997</v>
      </c>
      <c r="D76" s="82">
        <f t="shared" ref="D76:D82" si="57">J76</f>
        <v>390.22499999999997</v>
      </c>
      <c r="E76" s="53"/>
      <c r="F76" s="52">
        <f t="shared" si="13"/>
        <v>0</v>
      </c>
      <c r="H76" s="50">
        <f t="shared" si="14"/>
        <v>225.74999999999997</v>
      </c>
      <c r="I76" s="70">
        <v>322.5</v>
      </c>
      <c r="J76" s="50">
        <f t="shared" si="56"/>
        <v>390.22499999999997</v>
      </c>
      <c r="K76" s="50">
        <f t="shared" si="53"/>
        <v>0</v>
      </c>
      <c r="L76" s="50">
        <f t="shared" si="54"/>
        <v>0</v>
      </c>
    </row>
    <row r="77" spans="1:19" ht="20.25" customHeight="1" thickTop="1" thickBot="1" x14ac:dyDescent="0.3">
      <c r="A77" s="56">
        <v>51509002</v>
      </c>
      <c r="B77" s="7" t="s">
        <v>18</v>
      </c>
      <c r="C77" s="8">
        <f>H77</f>
        <v>769.43999999999994</v>
      </c>
      <c r="D77" s="77">
        <f t="shared" si="57"/>
        <v>1330.0319999999999</v>
      </c>
      <c r="E77" s="10"/>
      <c r="F77" s="9">
        <f t="shared" ref="F77:F83" si="58">(E77*C77)</f>
        <v>0</v>
      </c>
      <c r="G77" s="1"/>
      <c r="H77" s="14">
        <f t="shared" ref="H77:H83" si="59">I77*0.7</f>
        <v>769.43999999999994</v>
      </c>
      <c r="I77" s="65">
        <v>1099.2</v>
      </c>
      <c r="J77" s="14">
        <f t="shared" ref="J77:J83" si="60">I77*1.21</f>
        <v>1330.0319999999999</v>
      </c>
      <c r="K77" s="14">
        <f t="shared" si="53"/>
        <v>0</v>
      </c>
      <c r="L77" s="14">
        <f t="shared" si="54"/>
        <v>0</v>
      </c>
      <c r="M77" s="1"/>
      <c r="N77" s="1"/>
      <c r="O77" s="1"/>
      <c r="P77" s="1"/>
      <c r="Q77" s="1"/>
      <c r="R77" s="1"/>
      <c r="S77" s="1"/>
    </row>
    <row r="78" spans="1:19" ht="20.25" customHeight="1" thickTop="1" thickBot="1" x14ac:dyDescent="0.3">
      <c r="A78" s="55">
        <v>5135902</v>
      </c>
      <c r="B78" s="3" t="s">
        <v>43</v>
      </c>
      <c r="C78" s="4">
        <f t="shared" ref="C78:C83" si="61">H78</f>
        <v>189</v>
      </c>
      <c r="D78" s="78">
        <f t="shared" si="57"/>
        <v>326.7</v>
      </c>
      <c r="E78" s="6"/>
      <c r="F78" s="5">
        <f t="shared" si="58"/>
        <v>0</v>
      </c>
      <c r="G78" s="1"/>
      <c r="H78" s="14">
        <f t="shared" si="59"/>
        <v>189</v>
      </c>
      <c r="I78" s="65">
        <v>270</v>
      </c>
      <c r="J78" s="14">
        <f t="shared" si="60"/>
        <v>326.7</v>
      </c>
      <c r="K78" s="14">
        <f t="shared" si="53"/>
        <v>0</v>
      </c>
      <c r="L78" s="14">
        <f t="shared" si="54"/>
        <v>0</v>
      </c>
      <c r="M78" s="1"/>
      <c r="N78" s="1"/>
      <c r="O78" s="1"/>
      <c r="P78" s="1"/>
      <c r="Q78" s="1"/>
      <c r="R78" s="1"/>
      <c r="S78" s="1"/>
    </row>
    <row r="79" spans="1:19" ht="20.25" customHeight="1" thickTop="1" thickBot="1" x14ac:dyDescent="0.3">
      <c r="A79" s="56">
        <v>5120915</v>
      </c>
      <c r="B79" s="7" t="s">
        <v>44</v>
      </c>
      <c r="C79" s="8">
        <f t="shared" si="61"/>
        <v>381.5</v>
      </c>
      <c r="D79" s="77">
        <f t="shared" si="57"/>
        <v>659.44999999999993</v>
      </c>
      <c r="E79" s="10"/>
      <c r="F79" s="9">
        <f t="shared" si="58"/>
        <v>0</v>
      </c>
      <c r="G79" s="1"/>
      <c r="H79" s="14">
        <f t="shared" si="59"/>
        <v>381.5</v>
      </c>
      <c r="I79" s="65">
        <v>545</v>
      </c>
      <c r="J79" s="14">
        <f t="shared" si="60"/>
        <v>659.44999999999993</v>
      </c>
      <c r="K79" s="14">
        <f t="shared" si="53"/>
        <v>0</v>
      </c>
      <c r="L79" s="14">
        <f t="shared" si="54"/>
        <v>0</v>
      </c>
      <c r="M79" s="1"/>
      <c r="N79" s="1"/>
      <c r="O79" s="1"/>
      <c r="P79" s="1"/>
      <c r="Q79" s="1"/>
      <c r="R79" s="1"/>
      <c r="S79" s="1"/>
    </row>
    <row r="80" spans="1:19" ht="20.25" customHeight="1" thickTop="1" thickBot="1" x14ac:dyDescent="0.3">
      <c r="A80" s="55">
        <v>5120916</v>
      </c>
      <c r="B80" s="3" t="s">
        <v>45</v>
      </c>
      <c r="C80" s="4">
        <f t="shared" si="61"/>
        <v>385</v>
      </c>
      <c r="D80" s="78">
        <f t="shared" si="57"/>
        <v>665.5</v>
      </c>
      <c r="E80" s="6"/>
      <c r="F80" s="5">
        <f t="shared" si="58"/>
        <v>0</v>
      </c>
      <c r="G80" s="1"/>
      <c r="H80" s="14">
        <f t="shared" si="59"/>
        <v>385</v>
      </c>
      <c r="I80" s="65">
        <v>550</v>
      </c>
      <c r="J80" s="14">
        <f t="shared" si="60"/>
        <v>665.5</v>
      </c>
      <c r="K80" s="14">
        <f t="shared" si="53"/>
        <v>0</v>
      </c>
      <c r="L80" s="14">
        <f t="shared" si="54"/>
        <v>0</v>
      </c>
      <c r="M80" s="1"/>
      <c r="N80" s="1"/>
      <c r="O80" s="1"/>
      <c r="P80" s="1"/>
      <c r="Q80" s="1"/>
      <c r="R80" s="1"/>
      <c r="S80" s="1"/>
    </row>
    <row r="81" spans="1:19" ht="20.25" customHeight="1" thickTop="1" thickBot="1" x14ac:dyDescent="0.3">
      <c r="A81" s="56">
        <v>5120912</v>
      </c>
      <c r="B81" s="7" t="s">
        <v>46</v>
      </c>
      <c r="C81" s="8">
        <f t="shared" si="61"/>
        <v>189</v>
      </c>
      <c r="D81" s="77">
        <f t="shared" si="57"/>
        <v>326.7</v>
      </c>
      <c r="E81" s="10"/>
      <c r="F81" s="9">
        <f t="shared" si="58"/>
        <v>0</v>
      </c>
      <c r="G81" s="1"/>
      <c r="H81" s="14">
        <f t="shared" si="59"/>
        <v>189</v>
      </c>
      <c r="I81" s="65">
        <v>270</v>
      </c>
      <c r="J81" s="14">
        <f t="shared" si="60"/>
        <v>326.7</v>
      </c>
      <c r="K81" s="14">
        <f t="shared" si="53"/>
        <v>0</v>
      </c>
      <c r="L81" s="14">
        <f t="shared" si="54"/>
        <v>0</v>
      </c>
      <c r="M81" s="1"/>
      <c r="N81" s="1"/>
      <c r="O81" s="1"/>
      <c r="P81" s="1"/>
      <c r="Q81" s="1"/>
      <c r="R81" s="1"/>
      <c r="S81" s="1"/>
    </row>
    <row r="82" spans="1:19" ht="20.25" customHeight="1" thickTop="1" thickBot="1" x14ac:dyDescent="0.3">
      <c r="A82" s="55">
        <v>5120913</v>
      </c>
      <c r="B82" s="3" t="s">
        <v>47</v>
      </c>
      <c r="C82" s="4">
        <f>H82</f>
        <v>192.5</v>
      </c>
      <c r="D82" s="78">
        <f t="shared" si="57"/>
        <v>332.75</v>
      </c>
      <c r="E82" s="6"/>
      <c r="F82" s="5">
        <f t="shared" si="58"/>
        <v>0</v>
      </c>
      <c r="G82" s="1"/>
      <c r="H82" s="14">
        <f t="shared" si="59"/>
        <v>192.5</v>
      </c>
      <c r="I82" s="65">
        <v>275</v>
      </c>
      <c r="J82" s="14">
        <f t="shared" si="60"/>
        <v>332.75</v>
      </c>
      <c r="K82" s="14">
        <f t="shared" si="53"/>
        <v>0</v>
      </c>
      <c r="L82" s="14">
        <f t="shared" si="54"/>
        <v>0</v>
      </c>
      <c r="M82" s="1"/>
      <c r="N82" s="1"/>
      <c r="O82" s="1"/>
      <c r="P82" s="1"/>
      <c r="Q82" s="1"/>
      <c r="R82" s="1"/>
      <c r="S82" s="1"/>
    </row>
    <row r="83" spans="1:19" s="49" customFormat="1" ht="20.25" customHeight="1" thickTop="1" x14ac:dyDescent="0.25">
      <c r="A83" s="44" t="s">
        <v>92</v>
      </c>
      <c r="B83" s="44" t="s">
        <v>93</v>
      </c>
      <c r="C83" s="46">
        <f t="shared" si="61"/>
        <v>260.33</v>
      </c>
      <c r="D83" s="81">
        <f>J83</f>
        <v>449.99899999999997</v>
      </c>
      <c r="E83" s="48"/>
      <c r="F83" s="47">
        <f t="shared" si="58"/>
        <v>0</v>
      </c>
      <c r="H83" s="50">
        <f t="shared" si="59"/>
        <v>260.33</v>
      </c>
      <c r="I83" s="69">
        <v>371.9</v>
      </c>
      <c r="J83" s="50">
        <f t="shared" si="60"/>
        <v>449.99899999999997</v>
      </c>
      <c r="K83" s="50">
        <f t="shared" si="53"/>
        <v>0</v>
      </c>
      <c r="L83" s="50">
        <f t="shared" si="54"/>
        <v>0</v>
      </c>
    </row>
    <row r="84" spans="1:19" ht="20.25" customHeight="1" thickBot="1" x14ac:dyDescent="0.3">
      <c r="A84" s="56"/>
      <c r="B84" s="7"/>
      <c r="C84" s="8"/>
      <c r="D84" s="77"/>
      <c r="E84" s="10"/>
      <c r="F84" s="9"/>
      <c r="G84" s="1"/>
      <c r="H84" s="14"/>
      <c r="I84" s="65"/>
      <c r="J84" s="14"/>
      <c r="K84" s="14"/>
      <c r="L84" s="14">
        <f>SUM(L8:L83)</f>
        <v>0</v>
      </c>
      <c r="M84" s="1"/>
      <c r="N84" s="1"/>
      <c r="O84" s="1"/>
      <c r="P84" s="1"/>
      <c r="Q84" s="1"/>
      <c r="R84" s="1"/>
      <c r="S84" s="1"/>
    </row>
    <row r="85" spans="1:19" ht="20.25" customHeight="1" thickTop="1" thickBot="1" x14ac:dyDescent="0.3">
      <c r="A85" s="30"/>
      <c r="B85" s="31" t="s">
        <v>55</v>
      </c>
      <c r="C85" s="32"/>
      <c r="D85" s="75"/>
      <c r="E85" s="33"/>
      <c r="F85" s="34" t="str">
        <f>IF(F87&gt;=3000,"ANO","NE")</f>
        <v>NE</v>
      </c>
    </row>
    <row r="86" spans="1:19" ht="20.25" customHeight="1" thickBot="1" x14ac:dyDescent="0.3"/>
    <row r="87" spans="1:19" ht="20.25" customHeight="1" thickBot="1" x14ac:dyDescent="0.3">
      <c r="A87" s="35"/>
      <c r="B87" s="102" t="s">
        <v>62</v>
      </c>
      <c r="C87" s="103"/>
      <c r="D87" s="71"/>
      <c r="E87" s="36"/>
      <c r="F87" s="37">
        <f>SUM(F1:F84)</f>
        <v>0</v>
      </c>
    </row>
    <row r="88" spans="1:19" ht="20.25" customHeight="1" thickBot="1" x14ac:dyDescent="0.3">
      <c r="A88" s="38"/>
      <c r="B88" s="1"/>
      <c r="C88" s="39"/>
      <c r="D88" s="76"/>
      <c r="E88" s="1"/>
      <c r="F88" s="1"/>
    </row>
    <row r="89" spans="1:19" ht="20.25" customHeight="1" thickBot="1" x14ac:dyDescent="0.3">
      <c r="A89" s="35"/>
      <c r="B89" s="40" t="s">
        <v>56</v>
      </c>
      <c r="C89" s="41"/>
      <c r="D89" s="71"/>
      <c r="E89" s="36"/>
      <c r="F89" s="37">
        <f>L84</f>
        <v>0</v>
      </c>
    </row>
  </sheetData>
  <sheetProtection algorithmName="SHA-512" hashValue="q084uZv0qkrEkWScuXEGJMEm/Ia63BCqVhJ3LVkHqmFA9NCHbECRKGzn2g1DG6ysY8uHZBNrWOy99pfuseDXsQ==" saltValue="z9sbiTh15Ql4AxL21HP4Ng==" spinCount="100000" sheet="1" objects="1" scenarios="1"/>
  <mergeCells count="5">
    <mergeCell ref="B87:C87"/>
    <mergeCell ref="A1:F1"/>
    <mergeCell ref="A2:F2"/>
    <mergeCell ref="B4:F4"/>
    <mergeCell ref="B5:F5"/>
  </mergeCells>
  <pageMargins left="0.7" right="0.7" top="0.78740157499999996" bottom="0.78740157499999996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office1</dc:creator>
  <cp:lastModifiedBy>Němeček, Petr</cp:lastModifiedBy>
  <cp:lastPrinted>2025-03-03T10:32:28Z</cp:lastPrinted>
  <dcterms:created xsi:type="dcterms:W3CDTF">2024-03-18T05:53:30Z</dcterms:created>
  <dcterms:modified xsi:type="dcterms:W3CDTF">2026-03-26T12:10:19Z</dcterms:modified>
</cp:coreProperties>
</file>