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nemecek\Desktop\Work\Agroles\Web\Akce\Duben 2026\SK\"/>
    </mc:Choice>
  </mc:AlternateContent>
  <xr:revisionPtr revIDLastSave="0" documentId="13_ncr:1_{427E779E-D93F-4B32-A8CE-E6E875C9B6F5}" xr6:coauthVersionLast="47" xr6:coauthVersionMax="47" xr10:uidLastSave="{00000000-0000-0000-0000-000000000000}"/>
  <workbookProtection workbookAlgorithmName="SHA-512" workbookHashValue="hjbJTSNJTCGkjyuCZDOCe31VGtt5dvBMhB5lQr9SvJuYYDatmZDlKoCl9ArRi1Dwzo0m1wxcYn6Pv5iR8YE8Rg==" workbookSaltValue="oDsCkdtz+SOdoZS5y/4Z6Q==" workbookSpinCount="100000" lockStructure="1"/>
  <bookViews>
    <workbookView xWindow="-120" yWindow="-120" windowWidth="29040" windowHeight="15720" xr2:uid="{E9CE591B-45E8-434D-9C21-085725CAD5A8}"/>
  </bookViews>
  <sheets>
    <sheet name="List1" sheetId="1" r:id="rId1"/>
  </sheets>
  <definedNames>
    <definedName name="_xlnm.Print_Area" localSheetId="0">List1!$A$1:$F$89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" i="1"/>
  <c r="K84" i="1" l="1"/>
  <c r="F89" i="1" s="1"/>
  <c r="I25" i="1"/>
  <c r="D25" i="1" s="1"/>
  <c r="I36" i="1"/>
  <c r="D36" i="1" s="1"/>
  <c r="I26" i="1"/>
  <c r="D26" i="1" s="1"/>
  <c r="I27" i="1"/>
  <c r="D27" i="1" s="1"/>
  <c r="I29" i="1"/>
  <c r="D29" i="1" s="1"/>
  <c r="I30" i="1"/>
  <c r="D30" i="1" s="1"/>
  <c r="I31" i="1"/>
  <c r="D31" i="1" s="1"/>
  <c r="I12" i="1"/>
  <c r="D12" i="1" s="1"/>
  <c r="I32" i="1"/>
  <c r="D32" i="1" s="1"/>
  <c r="I11" i="1"/>
  <c r="D11" i="1" s="1"/>
  <c r="I35" i="1"/>
  <c r="D35" i="1" s="1"/>
  <c r="I10" i="1"/>
  <c r="D10" i="1" s="1"/>
  <c r="I37" i="1"/>
  <c r="D37" i="1" s="1"/>
  <c r="I38" i="1"/>
  <c r="D38" i="1" s="1"/>
  <c r="I34" i="1"/>
  <c r="D34" i="1" s="1"/>
  <c r="I39" i="1"/>
  <c r="D39" i="1" s="1"/>
  <c r="I43" i="1"/>
  <c r="D43" i="1" s="1"/>
  <c r="I33" i="1"/>
  <c r="D33" i="1" s="1"/>
  <c r="I28" i="1"/>
  <c r="D28" i="1" s="1"/>
  <c r="C10" i="1"/>
  <c r="F10" i="1" s="1"/>
  <c r="C68" i="1"/>
  <c r="F68" i="1" s="1"/>
  <c r="I8" i="1"/>
  <c r="D8" i="1" s="1"/>
  <c r="J8" i="1"/>
  <c r="G8" i="1"/>
  <c r="C8" i="1" s="1"/>
  <c r="F8" i="1" s="1"/>
  <c r="J56" i="1"/>
  <c r="G56" i="1"/>
  <c r="C56" i="1" s="1"/>
  <c r="F56" i="1" s="1"/>
  <c r="I56" i="1"/>
  <c r="D56" i="1" s="1"/>
  <c r="J55" i="1"/>
  <c r="I55" i="1"/>
  <c r="D55" i="1" s="1"/>
  <c r="J40" i="1"/>
  <c r="I40" i="1"/>
  <c r="D40" i="1" s="1"/>
  <c r="G40" i="1"/>
  <c r="C40" i="1" s="1"/>
  <c r="F40" i="1" s="1"/>
  <c r="J24" i="1"/>
  <c r="I24" i="1"/>
  <c r="D24" i="1" s="1"/>
  <c r="C45" i="1"/>
  <c r="F45" i="1" s="1"/>
  <c r="C73" i="1"/>
  <c r="F73" i="1" s="1"/>
  <c r="I41" i="1"/>
  <c r="D41" i="1" s="1"/>
  <c r="J41" i="1"/>
  <c r="J59" i="1"/>
  <c r="G59" i="1"/>
  <c r="C59" i="1" s="1"/>
  <c r="F59" i="1" s="1"/>
  <c r="I59" i="1"/>
  <c r="D59" i="1" s="1"/>
  <c r="J73" i="1"/>
  <c r="I73" i="1"/>
  <c r="D73" i="1" s="1"/>
  <c r="G73" i="1"/>
  <c r="J23" i="1"/>
  <c r="I23" i="1"/>
  <c r="D23" i="1" s="1"/>
  <c r="G23" i="1"/>
  <c r="C23" i="1" s="1"/>
  <c r="F23" i="1" s="1"/>
  <c r="G24" i="1"/>
  <c r="C24" i="1" s="1"/>
  <c r="F24" i="1" s="1"/>
  <c r="G41" i="1"/>
  <c r="C41" i="1"/>
  <c r="F41" i="1" s="1"/>
  <c r="J58" i="1"/>
  <c r="G58" i="1"/>
  <c r="C58" i="1" s="1"/>
  <c r="F58" i="1" s="1"/>
  <c r="I58" i="1"/>
  <c r="D58" i="1" s="1"/>
  <c r="I72" i="1"/>
  <c r="D72" i="1" s="1"/>
  <c r="J72" i="1"/>
  <c r="G72" i="1"/>
  <c r="C72" i="1" s="1"/>
  <c r="F72" i="1" s="1"/>
  <c r="J22" i="1"/>
  <c r="G22" i="1"/>
  <c r="C22" i="1" s="1"/>
  <c r="F22" i="1" s="1"/>
  <c r="I22" i="1"/>
  <c r="D22" i="1" s="1"/>
  <c r="C25" i="1"/>
  <c r="F25" i="1" s="1"/>
  <c r="J57" i="1"/>
  <c r="G57" i="1"/>
  <c r="C57" i="1" s="1"/>
  <c r="F57" i="1" s="1"/>
  <c r="I57" i="1"/>
  <c r="D57" i="1" s="1"/>
  <c r="J71" i="1"/>
  <c r="G71" i="1"/>
  <c r="C71" i="1" s="1"/>
  <c r="F71" i="1" s="1"/>
  <c r="I71" i="1"/>
  <c r="D71" i="1" s="1"/>
  <c r="J70" i="1"/>
  <c r="G70" i="1"/>
  <c r="C70" i="1" s="1"/>
  <c r="F70" i="1" s="1"/>
  <c r="I70" i="1"/>
  <c r="D70" i="1" s="1"/>
  <c r="I42" i="1"/>
  <c r="D42" i="1" s="1"/>
  <c r="J42" i="1"/>
  <c r="G42" i="1"/>
  <c r="C42" i="1" s="1"/>
  <c r="F42" i="1" s="1"/>
  <c r="G55" i="1"/>
  <c r="C55" i="1" s="1"/>
  <c r="F55" i="1" s="1"/>
  <c r="J21" i="1"/>
  <c r="G21" i="1"/>
  <c r="C21" i="1" s="1"/>
  <c r="F21" i="1" s="1"/>
  <c r="I21" i="1"/>
  <c r="D21" i="1" s="1"/>
  <c r="I54" i="1"/>
  <c r="D54" i="1" s="1"/>
  <c r="G54" i="1"/>
  <c r="C54" i="1" s="1"/>
  <c r="F54" i="1" s="1"/>
  <c r="J54" i="1"/>
  <c r="J39" i="1"/>
  <c r="G39" i="1"/>
  <c r="C39" i="1" s="1"/>
  <c r="F39" i="1" s="1"/>
  <c r="I74" i="1"/>
  <c r="D74" i="1" s="1"/>
  <c r="J74" i="1"/>
  <c r="G74" i="1"/>
  <c r="C74" i="1" s="1"/>
  <c r="F74" i="1" s="1"/>
  <c r="I9" i="1"/>
  <c r="D9" i="1" s="1"/>
  <c r="J9" i="1"/>
  <c r="G9" i="1"/>
  <c r="C9" i="1" s="1"/>
  <c r="F9" i="1" s="1"/>
  <c r="J20" i="1"/>
  <c r="G20" i="1"/>
  <c r="C20" i="1" s="1"/>
  <c r="F20" i="1" s="1"/>
  <c r="I20" i="1"/>
  <c r="D20" i="1" s="1"/>
  <c r="C63" i="1"/>
  <c r="F63" i="1" s="1"/>
  <c r="I53" i="1"/>
  <c r="D53" i="1" s="1"/>
  <c r="G53" i="1"/>
  <c r="C53" i="1" s="1"/>
  <c r="F53" i="1" s="1"/>
  <c r="J53" i="1"/>
  <c r="J38" i="1"/>
  <c r="G38" i="1"/>
  <c r="C38" i="1" s="1"/>
  <c r="F38" i="1" s="1"/>
  <c r="J63" i="1"/>
  <c r="G63" i="1"/>
  <c r="I63" i="1"/>
  <c r="D63" i="1" s="1"/>
  <c r="J31" i="1"/>
  <c r="I51" i="1"/>
  <c r="D51" i="1" s="1"/>
  <c r="J51" i="1"/>
  <c r="C16" i="1"/>
  <c r="F16" i="1" s="1"/>
  <c r="G26" i="1"/>
  <c r="C26" i="1" s="1"/>
  <c r="F26" i="1" s="1"/>
  <c r="J26" i="1"/>
  <c r="J10" i="1"/>
  <c r="G10" i="1"/>
  <c r="J30" i="1"/>
  <c r="G30" i="1"/>
  <c r="C30" i="1" s="1"/>
  <c r="F30" i="1" s="1"/>
  <c r="J13" i="1"/>
  <c r="G13" i="1"/>
  <c r="C13" i="1" s="1"/>
  <c r="F13" i="1" s="1"/>
  <c r="I13" i="1"/>
  <c r="D13" i="1" s="1"/>
  <c r="J81" i="1"/>
  <c r="I81" i="1"/>
  <c r="D81" i="1" s="1"/>
  <c r="J49" i="1"/>
  <c r="I49" i="1"/>
  <c r="D49" i="1" s="1"/>
  <c r="J33" i="1"/>
  <c r="J69" i="1"/>
  <c r="G69" i="1"/>
  <c r="C69" i="1" s="1"/>
  <c r="F69" i="1" s="1"/>
  <c r="I69" i="1"/>
  <c r="D69" i="1" s="1"/>
  <c r="C78" i="1"/>
  <c r="F78" i="1" s="1"/>
  <c r="J17" i="1"/>
  <c r="I17" i="1"/>
  <c r="D17" i="1" s="1"/>
  <c r="J65" i="1"/>
  <c r="I65" i="1"/>
  <c r="D65" i="1" s="1"/>
  <c r="G65" i="1"/>
  <c r="C65" i="1" s="1"/>
  <c r="F65" i="1" s="1"/>
  <c r="J68" i="1"/>
  <c r="G68" i="1"/>
  <c r="I68" i="1"/>
  <c r="D68" i="1" s="1"/>
  <c r="J36" i="1"/>
  <c r="G36" i="1"/>
  <c r="C36" i="1" s="1"/>
  <c r="F36" i="1" s="1"/>
  <c r="G31" i="1"/>
  <c r="C31" i="1"/>
  <c r="F31" i="1" s="1"/>
  <c r="G27" i="1"/>
  <c r="C27" i="1" s="1"/>
  <c r="F27" i="1" s="1"/>
  <c r="J27" i="1"/>
  <c r="J79" i="1"/>
  <c r="G79" i="1"/>
  <c r="C79" i="1" s="1"/>
  <c r="F79" i="1" s="1"/>
  <c r="I79" i="1"/>
  <c r="D79" i="1" s="1"/>
  <c r="J15" i="1"/>
  <c r="G15" i="1"/>
  <c r="C15" i="1" s="1"/>
  <c r="F15" i="1" s="1"/>
  <c r="I15" i="1"/>
  <c r="D15" i="1" s="1"/>
  <c r="I83" i="1"/>
  <c r="D83" i="1" s="1"/>
  <c r="J83" i="1"/>
  <c r="I52" i="1"/>
  <c r="D52" i="1" s="1"/>
  <c r="G52" i="1"/>
  <c r="C52" i="1" s="1"/>
  <c r="F52" i="1" s="1"/>
  <c r="J52" i="1"/>
  <c r="J37" i="1"/>
  <c r="G37" i="1"/>
  <c r="C37" i="1" s="1"/>
  <c r="F37" i="1" s="1"/>
  <c r="I45" i="1"/>
  <c r="D45" i="1" s="1"/>
  <c r="J45" i="1"/>
  <c r="G45" i="1"/>
  <c r="I75" i="1"/>
  <c r="D75" i="1" s="1"/>
  <c r="J75" i="1"/>
  <c r="G75" i="1"/>
  <c r="C75" i="1" s="1"/>
  <c r="F75" i="1" s="1"/>
  <c r="C82" i="1"/>
  <c r="F82" i="1" s="1"/>
  <c r="J62" i="1"/>
  <c r="G62" i="1"/>
  <c r="C62" i="1" s="1"/>
  <c r="F62" i="1" s="1"/>
  <c r="I62" i="1"/>
  <c r="D62" i="1" s="1"/>
  <c r="J14" i="1"/>
  <c r="G14" i="1"/>
  <c r="C14" i="1" s="1"/>
  <c r="F14" i="1" s="1"/>
  <c r="I14" i="1"/>
  <c r="D14" i="1" s="1"/>
  <c r="I82" i="1"/>
  <c r="D82" i="1" s="1"/>
  <c r="J82" i="1"/>
  <c r="G82" i="1"/>
  <c r="I66" i="1"/>
  <c r="D66" i="1" s="1"/>
  <c r="J66" i="1"/>
  <c r="G66" i="1"/>
  <c r="C66" i="1" s="1"/>
  <c r="F66" i="1" s="1"/>
  <c r="I50" i="1"/>
  <c r="D50" i="1" s="1"/>
  <c r="J50" i="1"/>
  <c r="G50" i="1"/>
  <c r="C50" i="1" s="1"/>
  <c r="F50" i="1" s="1"/>
  <c r="J34" i="1"/>
  <c r="G34" i="1"/>
  <c r="C34" i="1" s="1"/>
  <c r="F34" i="1" s="1"/>
  <c r="I18" i="1"/>
  <c r="D18" i="1" s="1"/>
  <c r="J18" i="1"/>
  <c r="G18" i="1"/>
  <c r="C18" i="1" s="1"/>
  <c r="F18" i="1" s="1"/>
  <c r="G17" i="1"/>
  <c r="C17" i="1"/>
  <c r="F17" i="1" s="1"/>
  <c r="G33" i="1"/>
  <c r="C33" i="1"/>
  <c r="F33" i="1" s="1"/>
  <c r="G49" i="1"/>
  <c r="C49" i="1" s="1"/>
  <c r="F49" i="1" s="1"/>
  <c r="I47" i="1"/>
  <c r="G47" i="1"/>
  <c r="J47" i="1"/>
  <c r="G25" i="1"/>
  <c r="J25" i="1"/>
  <c r="G81" i="1"/>
  <c r="C81" i="1"/>
  <c r="F81" i="1" s="1"/>
  <c r="J77" i="1"/>
  <c r="G77" i="1"/>
  <c r="C77" i="1" s="1"/>
  <c r="F77" i="1" s="1"/>
  <c r="I77" i="1"/>
  <c r="D77" i="1" s="1"/>
  <c r="J29" i="1"/>
  <c r="G29" i="1"/>
  <c r="C29" i="1" s="1"/>
  <c r="F29" i="1" s="1"/>
  <c r="G43" i="1"/>
  <c r="C43" i="1" s="1"/>
  <c r="F43" i="1" s="1"/>
  <c r="J43" i="1"/>
  <c r="J61" i="1"/>
  <c r="I61" i="1"/>
  <c r="G61" i="1"/>
  <c r="J35" i="1"/>
  <c r="I46" i="1"/>
  <c r="D46" i="1" s="1"/>
  <c r="G46" i="1"/>
  <c r="C46" i="1" s="1"/>
  <c r="F46" i="1" s="1"/>
  <c r="J46" i="1"/>
  <c r="I67" i="1"/>
  <c r="D67" i="1" s="1"/>
  <c r="J67" i="1"/>
  <c r="J11" i="1"/>
  <c r="G11" i="1"/>
  <c r="C11" i="1" s="1"/>
  <c r="F11" i="1" s="1"/>
  <c r="I19" i="1"/>
  <c r="D19" i="1" s="1"/>
  <c r="J19" i="1"/>
  <c r="J78" i="1"/>
  <c r="I78" i="1"/>
  <c r="D78" i="1" s="1"/>
  <c r="G78" i="1"/>
  <c r="J76" i="1"/>
  <c r="G76" i="1"/>
  <c r="C76" i="1" s="1"/>
  <c r="F76" i="1" s="1"/>
  <c r="I76" i="1"/>
  <c r="D76" i="1" s="1"/>
  <c r="J60" i="1"/>
  <c r="G60" i="1"/>
  <c r="C60" i="1" s="1"/>
  <c r="F60" i="1" s="1"/>
  <c r="I60" i="1"/>
  <c r="D60" i="1" s="1"/>
  <c r="J44" i="1"/>
  <c r="G44" i="1"/>
  <c r="C44" i="1" s="1"/>
  <c r="F44" i="1" s="1"/>
  <c r="I44" i="1"/>
  <c r="D44" i="1" s="1"/>
  <c r="G28" i="1"/>
  <c r="C28" i="1" s="1"/>
  <c r="F28" i="1" s="1"/>
  <c r="J28" i="1"/>
  <c r="J12" i="1"/>
  <c r="G12" i="1"/>
  <c r="C12" i="1" s="1"/>
  <c r="F12" i="1" s="1"/>
  <c r="J80" i="1"/>
  <c r="G80" i="1"/>
  <c r="C80" i="1" s="1"/>
  <c r="F80" i="1" s="1"/>
  <c r="I80" i="1"/>
  <c r="D80" i="1" s="1"/>
  <c r="J64" i="1"/>
  <c r="I64" i="1"/>
  <c r="D64" i="1" s="1"/>
  <c r="G64" i="1"/>
  <c r="C64" i="1" s="1"/>
  <c r="F64" i="1" s="1"/>
  <c r="J48" i="1"/>
  <c r="G48" i="1"/>
  <c r="C48" i="1" s="1"/>
  <c r="F48" i="1" s="1"/>
  <c r="I48" i="1"/>
  <c r="D48" i="1" s="1"/>
  <c r="G32" i="1"/>
  <c r="C32" i="1" s="1"/>
  <c r="F32" i="1" s="1"/>
  <c r="J32" i="1"/>
  <c r="J16" i="1"/>
  <c r="G16" i="1"/>
  <c r="I16" i="1"/>
  <c r="D16" i="1" s="1"/>
  <c r="G19" i="1"/>
  <c r="C19" i="1"/>
  <c r="F19" i="1" s="1"/>
  <c r="G35" i="1"/>
  <c r="C35" i="1"/>
  <c r="F35" i="1" s="1"/>
  <c r="G51" i="1"/>
  <c r="C51" i="1"/>
  <c r="F51" i="1" s="1"/>
  <c r="G67" i="1"/>
  <c r="C67" i="1" s="1"/>
  <c r="F67" i="1" s="1"/>
  <c r="G83" i="1"/>
  <c r="C83" i="1" s="1"/>
  <c r="F83" i="1" s="1"/>
  <c r="F87" i="1" l="1"/>
</calcChain>
</file>

<file path=xl/sharedStrings.xml><?xml version="1.0" encoding="utf-8"?>
<sst xmlns="http://schemas.openxmlformats.org/spreadsheetml/2006/main" count="122" uniqueCount="119">
  <si>
    <t>05200244</t>
  </si>
  <si>
    <t>05200090</t>
  </si>
  <si>
    <t>05200089</t>
  </si>
  <si>
    <t>05200291</t>
  </si>
  <si>
    <t>05200294</t>
  </si>
  <si>
    <t>05200293</t>
  </si>
  <si>
    <t>05200096</t>
  </si>
  <si>
    <t>05200095</t>
  </si>
  <si>
    <t>05200092</t>
  </si>
  <si>
    <t>05200093</t>
  </si>
  <si>
    <t>Kat. číslo</t>
  </si>
  <si>
    <t>ŽACÍ STRUNY</t>
  </si>
  <si>
    <t>PŘÍSLUŠENSTVÍ</t>
  </si>
  <si>
    <t>IČO:</t>
  </si>
  <si>
    <t>Strunová hlava TECOMEC BNW102 USA</t>
  </si>
  <si>
    <t>05200115</t>
  </si>
  <si>
    <t>05200119</t>
  </si>
  <si>
    <t>05200172</t>
  </si>
  <si>
    <t>51809097</t>
  </si>
  <si>
    <t>51809098</t>
  </si>
  <si>
    <t>51809099</t>
  </si>
  <si>
    <t>51809100</t>
  </si>
  <si>
    <t>Pevná hliníková strunová hlava TECOMEC ALU II</t>
  </si>
  <si>
    <t>05220013</t>
  </si>
  <si>
    <t>51809000</t>
  </si>
  <si>
    <t>Chrániče holení, 1 pár</t>
  </si>
  <si>
    <t>51809001</t>
  </si>
  <si>
    <t>K00401046</t>
  </si>
  <si>
    <t>K00401047</t>
  </si>
  <si>
    <t>K00401048</t>
  </si>
  <si>
    <t>K00401049</t>
  </si>
  <si>
    <t>K00401050</t>
  </si>
  <si>
    <t>K00401051</t>
  </si>
  <si>
    <t>K00401052</t>
  </si>
  <si>
    <t>K00401053</t>
  </si>
  <si>
    <t>K00401061</t>
  </si>
  <si>
    <t>K00401062</t>
  </si>
  <si>
    <t>OBJEDNÁVKOVÝ FORMULÁR TECOMEC 2026</t>
  </si>
  <si>
    <r>
      <t xml:space="preserve">Minimálna hodnota objednávky </t>
    </r>
    <r>
      <rPr>
        <b/>
        <sz val="12"/>
        <color rgb="FFFF0000"/>
        <rFont val="Arial"/>
        <family val="2"/>
        <charset val="238"/>
      </rPr>
      <t>130 EUR po zľave bez DPH</t>
    </r>
  </si>
  <si>
    <t>Meno zákaníka</t>
  </si>
  <si>
    <t>Názov výrobku</t>
  </si>
  <si>
    <t>Odporúčaná predajná cena s DPH</t>
  </si>
  <si>
    <t>Objednané množstvo</t>
  </si>
  <si>
    <t>Nákupná cena za 1 ks bez DPH po zľave 34 %</t>
  </si>
  <si>
    <t>Celkom bez DPH po zľave 34%</t>
  </si>
  <si>
    <t>Strunová hlava TECOMEC LC103 bez adaptérov 40 years</t>
  </si>
  <si>
    <t>Strunová hlava TECOMEC LC103 HLINÍKOVÁ bez adaptérov 40 years</t>
  </si>
  <si>
    <t>Strunová hlava TECOMEC LC125 bez adaptérov 40 years</t>
  </si>
  <si>
    <t>Strunová hlava TECOMEC LC125 HLINÍKOVÁ bez adaptérov 40 years</t>
  </si>
  <si>
    <t>Strunová hlava TECOMEC EW130 bez adaptérov 40 years</t>
  </si>
  <si>
    <t>Strunová hlava TECOMEC EW130 HLINÍKOVÁ bez adaptérov 40 years</t>
  </si>
  <si>
    <t>Adaptačný čap M8 x1,25 LHF TECOMEC</t>
  </si>
  <si>
    <t>Adaptačný čap M10 x1 LHF TECOMEC</t>
  </si>
  <si>
    <t>Adaptačný čap M10 x1,25 LHM TECOMEC</t>
  </si>
  <si>
    <t>Adaptačný čap M10 x1,5 LHM TECOMEC</t>
  </si>
  <si>
    <t>Adaptačný čap M10 x1,5 LHF TECOMEC</t>
  </si>
  <si>
    <t>Adaptačný čap M12 x 1,25 LHF TECOMEC</t>
  </si>
  <si>
    <t>Adaptačný čap M12 x 1,5 LHF TECOMEC</t>
  </si>
  <si>
    <t>Adaptačný čap M12 x 1,75 LHF TECOMEC</t>
  </si>
  <si>
    <t>Adaptačný čap M8 x 1,25 LH M TECOMEC</t>
  </si>
  <si>
    <t>Adaptačný čap M10 x1,25 LHF TECOMEC</t>
  </si>
  <si>
    <t>Strunová hlava TECOMEC EW102 s adaptérmi</t>
  </si>
  <si>
    <t>Strunová hlava TECOMEC EL109 s adaptérmi</t>
  </si>
  <si>
    <t>Strunová hlava TECOMEC TNG109 s adaptérmi</t>
  </si>
  <si>
    <t>Strunová hlava TECOMEC TNW130 s adaptérmi</t>
  </si>
  <si>
    <t>Strunová hlava TECOMEC SPR130 s adaptérmi</t>
  </si>
  <si>
    <t>Strunová hlava TECOMEC EL130 s adaptérmi</t>
  </si>
  <si>
    <t>Strunová hlava TECOMEC EW130 s adaptérmi</t>
  </si>
  <si>
    <t>Strunová hlava TECOMEC EW130 s adaptérmi (STIHL)</t>
  </si>
  <si>
    <t>Strunová hlava TECOMEC BNW160 UD s adaptérmi</t>
  </si>
  <si>
    <t>Strunová hlava TECOMEC EW160UD s adaptérmi</t>
  </si>
  <si>
    <t>Strunová hlava TECOMEC OCP140 univerzálna</t>
  </si>
  <si>
    <t>Strunová hlava TECOMEC WHISP 25/2-4 univerzálna</t>
  </si>
  <si>
    <t>Žacia hlava TECOMEC BL3</t>
  </si>
  <si>
    <t>Žacia hlava TECOMEC HYBRID</t>
  </si>
  <si>
    <t>Plastový nôž do hlavy HYBRID</t>
  </si>
  <si>
    <t>Sada žacích strún TECOMEC červená OCP140 5mm x 150mm</t>
  </si>
  <si>
    <t>Žacia struna NYLSAW TECOMEC 3,0 mm x 37 m</t>
  </si>
  <si>
    <t>Žacia struna NYLSAW TECOMEC 3,0 mm x 132 m</t>
  </si>
  <si>
    <t>Žacia struna SP66 PRO TECOMEC 2,0 mm x 380 m</t>
  </si>
  <si>
    <t>Žacia struna Perform line TECOMEC guľatá 2,5 mm x 80 m</t>
  </si>
  <si>
    <t>Žacia struna Perform line TECOMEC guľatá 3,0 mm x 56 m</t>
  </si>
  <si>
    <t>Žacia struna Perform line TECOMEC guľatá 2,5 mm x 241 m</t>
  </si>
  <si>
    <t>Žacia struna Perform line TECOMEC guľatá 3,0 mm x 168 m</t>
  </si>
  <si>
    <t>Žacia struna Perform line TECOMEC guľatá 2,5 mm x 402 m</t>
  </si>
  <si>
    <t>Žacia struna Perform line TECOMEC guľatá 3,0 mm x 279 m</t>
  </si>
  <si>
    <t>Žacia struna BLACK SPIRALE TECOMEC 2,4 mm x 78 m</t>
  </si>
  <si>
    <t>Žacia struna BLACK SPIRALE TECOMEC 3,0 mm x 46 m</t>
  </si>
  <si>
    <t>Žacia struna BLACK SPIRALE TECOMEC 3,5 mm x 35 m</t>
  </si>
  <si>
    <t>Vyvažovač žacích nožov TECOMEC</t>
  </si>
  <si>
    <t>Upínacie zariadenie ostričky – nôž plotostrihu TECOMEC</t>
  </si>
  <si>
    <t>Antivibračné pracovné rukavice TECOMEC veľ. 8/S</t>
  </si>
  <si>
    <t>Antivibračné pracovné rukavice TECOMEC veľ. 9/M</t>
  </si>
  <si>
    <t>Antivibračné pracovné rukavice TECOMEC veľ. 10/L</t>
  </si>
  <si>
    <t>Antivibračné pracovné rukavice TECOMEC veľ. 11/XL</t>
  </si>
  <si>
    <t>Slúchadlá TECOMEC s náhlavným držiakom</t>
  </si>
  <si>
    <t>Drôtený štít so slúchadlami TECOMEC</t>
  </si>
  <si>
    <t>Plexi štít so slúchadlami TECOMEC</t>
  </si>
  <si>
    <t>Ochranný štít TECOMEC – sieťka</t>
  </si>
  <si>
    <t>Ochranný štít TECOMEC – plexi</t>
  </si>
  <si>
    <t>050829018</t>
  </si>
  <si>
    <t>050829019</t>
  </si>
  <si>
    <t>Kĺzna miska na krovinorez stred 10 mm TECOMEC</t>
  </si>
  <si>
    <t>Kĺzna miska na krovinorez stred 12 mm TECOMEC</t>
  </si>
  <si>
    <t>Kĺzna miska na krovinorez stred 14 mm TECOMEC</t>
  </si>
  <si>
    <t>Nôž krovinorezu 36 x 255 x 25,4 TECOMEC</t>
  </si>
  <si>
    <t>Nôž krovinorezu 22 zubov x 200 x 20-1,6 mm TECOMEC</t>
  </si>
  <si>
    <t>Nôž krovinorezu 22 zubov x 200 x 25,4 -1,6 mm TECOMEC</t>
  </si>
  <si>
    <t>Nôž krovinorezu 26 zubov x 250 x 25,4 -1,8 mm TECOMEC</t>
  </si>
  <si>
    <t>Nôž krovinorezu 26 zubov x 250 x 20 -1,8 mm TECOMEC</t>
  </si>
  <si>
    <t>Zástera na prácu s krovinorezom</t>
  </si>
  <si>
    <t>Popruh krovinorezu PROFI TECOMEC</t>
  </si>
  <si>
    <t>Strunová hlava TECOMEC TNW130 bez adaptérov</t>
  </si>
  <si>
    <t>Strunová hlava TECOMEC EW160UD bez adaptérov</t>
  </si>
  <si>
    <t>Strunová hlava TECOMEC PT130 bez adaptérov</t>
  </si>
  <si>
    <t>Splnil som podmienky akcie?</t>
  </si>
  <si>
    <t>Celková hodnota objednávky bez DPH po zľave 34 %</t>
  </si>
  <si>
    <t>Vaša úspora z objednávky</t>
  </si>
  <si>
    <r>
      <t xml:space="preserve">Akcia platí od </t>
    </r>
    <r>
      <rPr>
        <b/>
        <sz val="12"/>
        <color rgb="FFFF0000"/>
        <rFont val="Arial"/>
        <family val="2"/>
        <charset val="238"/>
      </rPr>
      <t>01. 4. do 30. 4. 2026</t>
    </r>
    <r>
      <rPr>
        <b/>
        <sz val="12"/>
        <rFont val="Arial"/>
        <family val="2"/>
        <charset val="238"/>
      </rPr>
      <t xml:space="preserve">. Objednávky posielajte na e-mail: </t>
    </r>
    <r>
      <rPr>
        <b/>
        <sz val="12"/>
        <color rgb="FFFF0000"/>
        <rFont val="Arial"/>
        <family val="2"/>
        <charset val="238"/>
      </rPr>
      <t>prodej@agroles-oregon.cz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</si>
</sst>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\$#,##0.00"/>
    <numFmt numFmtId="166" formatCode="#,##0.00\ [$EUR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1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9" fontId="7" fillId="0" borderId="0">
      <alignment wrapText="1"/>
    </xf>
  </cellStyleXfs>
  <cellXfs count="121">
    <xf numFmtId="0" fontId="0" fillId="0" borderId="0" xfId="0"/>
    <xf numFmtId="0" fontId="1" fillId="0" borderId="0" xfId="1"/>
    <xf numFmtId="164" fontId="0" fillId="0" borderId="0" xfId="0" applyNumberFormat="1"/>
    <xf numFmtId="49" fontId="3" fillId="2" borderId="4" xfId="0" applyNumberFormat="1" applyFont="1" applyFill="1" applyBorder="1" applyAlignment="1">
      <alignment horizontal="left"/>
    </xf>
    <xf numFmtId="0" fontId="4" fillId="2" borderId="4" xfId="1" applyFont="1" applyFill="1" applyBorder="1" applyAlignment="1" applyProtection="1">
      <alignment horizontal="center"/>
      <protection locked="0"/>
    </xf>
    <xf numFmtId="49" fontId="3" fillId="0" borderId="4" xfId="0" applyNumberFormat="1" applyFont="1" applyBorder="1" applyAlignment="1">
      <alignment horizontal="left"/>
    </xf>
    <xf numFmtId="0" fontId="4" fillId="0" borderId="4" xfId="1" applyFont="1" applyBorder="1" applyAlignment="1" applyProtection="1">
      <alignment horizontal="center"/>
      <protection locked="0"/>
    </xf>
    <xf numFmtId="164" fontId="1" fillId="0" borderId="0" xfId="1" applyNumberFormat="1"/>
    <xf numFmtId="0" fontId="3" fillId="0" borderId="6" xfId="0" applyFont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5" borderId="0" xfId="1" applyFont="1" applyFill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left"/>
    </xf>
    <xf numFmtId="0" fontId="3" fillId="2" borderId="4" xfId="0" applyFont="1" applyFill="1" applyBorder="1"/>
    <xf numFmtId="49" fontId="3" fillId="0" borderId="4" xfId="0" applyNumberFormat="1" applyFont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1" fillId="0" borderId="0" xfId="1" applyNumberFormat="1" applyAlignment="1">
      <alignment vertical="center"/>
    </xf>
    <xf numFmtId="0" fontId="4" fillId="2" borderId="4" xfId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>
      <alignment horizontal="left"/>
    </xf>
    <xf numFmtId="0" fontId="4" fillId="0" borderId="11" xfId="1" applyFont="1" applyBorder="1" applyAlignment="1" applyProtection="1">
      <alignment horizontal="center"/>
      <protection locked="0"/>
    </xf>
    <xf numFmtId="49" fontId="3" fillId="2" borderId="6" xfId="0" applyNumberFormat="1" applyFont="1" applyFill="1" applyBorder="1" applyAlignment="1">
      <alignment vertical="center"/>
    </xf>
    <xf numFmtId="49" fontId="3" fillId="0" borderId="4" xfId="0" applyNumberFormat="1" applyFont="1" applyBorder="1"/>
    <xf numFmtId="49" fontId="3" fillId="2" borderId="4" xfId="0" applyNumberFormat="1" applyFont="1" applyFill="1" applyBorder="1"/>
    <xf numFmtId="0" fontId="3" fillId="0" borderId="4" xfId="0" applyFont="1" applyBorder="1"/>
    <xf numFmtId="49" fontId="3" fillId="6" borderId="6" xfId="0" applyNumberFormat="1" applyFont="1" applyFill="1" applyBorder="1" applyAlignment="1">
      <alignment vertical="center"/>
    </xf>
    <xf numFmtId="49" fontId="3" fillId="6" borderId="4" xfId="0" applyNumberFormat="1" applyFont="1" applyFill="1" applyBorder="1" applyAlignment="1">
      <alignment vertical="center"/>
    </xf>
    <xf numFmtId="0" fontId="4" fillId="6" borderId="4" xfId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1" applyFont="1" applyAlignment="1" applyProtection="1">
      <alignment horizontal="center"/>
      <protection locked="0"/>
    </xf>
    <xf numFmtId="49" fontId="8" fillId="3" borderId="16" xfId="2" applyFont="1" applyFill="1" applyBorder="1" applyAlignment="1">
      <alignment horizontal="left" vertical="center" wrapText="1"/>
    </xf>
    <xf numFmtId="0" fontId="8" fillId="3" borderId="17" xfId="2" applyNumberFormat="1" applyFont="1" applyFill="1" applyBorder="1" applyAlignment="1">
      <alignment horizontal="center" vertical="center" wrapText="1"/>
    </xf>
    <xf numFmtId="49" fontId="5" fillId="3" borderId="18" xfId="2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left"/>
    </xf>
    <xf numFmtId="0" fontId="4" fillId="2" borderId="22" xfId="1" applyFont="1" applyFill="1" applyBorder="1" applyAlignment="1" applyProtection="1">
      <alignment horizontal="center"/>
      <protection locked="0"/>
    </xf>
    <xf numFmtId="49" fontId="3" fillId="2" borderId="6" xfId="0" applyNumberFormat="1" applyFont="1" applyFill="1" applyBorder="1"/>
    <xf numFmtId="49" fontId="3" fillId="0" borderId="6" xfId="0" applyNumberFormat="1" applyFont="1" applyBorder="1"/>
    <xf numFmtId="49" fontId="3" fillId="0" borderId="6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49" fontId="3" fillId="2" borderId="24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0" fontId="4" fillId="2" borderId="15" xfId="1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165" fontId="9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center" vertical="center"/>
    </xf>
    <xf numFmtId="0" fontId="1" fillId="0" borderId="0" xfId="1" applyAlignment="1">
      <alignment horizontal="left"/>
    </xf>
    <xf numFmtId="0" fontId="3" fillId="2" borderId="21" xfId="0" applyFont="1" applyFill="1" applyBorder="1" applyAlignment="1">
      <alignment horizontal="left"/>
    </xf>
    <xf numFmtId="1" fontId="3" fillId="2" borderId="6" xfId="0" applyNumberFormat="1" applyFont="1" applyFill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49" fontId="3" fillId="6" borderId="26" xfId="0" applyNumberFormat="1" applyFont="1" applyFill="1" applyBorder="1" applyAlignment="1">
      <alignment horizontal="left"/>
    </xf>
    <xf numFmtId="49" fontId="3" fillId="6" borderId="6" xfId="0" applyNumberFormat="1" applyFont="1" applyFill="1" applyBorder="1" applyAlignment="1">
      <alignment horizontal="left"/>
    </xf>
    <xf numFmtId="166" fontId="0" fillId="2" borderId="0" xfId="0" applyNumberFormat="1" applyFill="1"/>
    <xf numFmtId="166" fontId="9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 applyProtection="1">
      <alignment vertical="center"/>
      <protection locked="0"/>
    </xf>
    <xf numFmtId="166" fontId="1" fillId="2" borderId="0" xfId="1" applyNumberFormat="1" applyFill="1"/>
    <xf numFmtId="166" fontId="9" fillId="0" borderId="0" xfId="1" applyNumberFormat="1" applyFont="1" applyAlignment="1">
      <alignment vertical="center"/>
    </xf>
    <xf numFmtId="166" fontId="6" fillId="5" borderId="0" xfId="1" applyNumberFormat="1" applyFont="1" applyFill="1" applyAlignment="1">
      <alignment horizontal="center"/>
    </xf>
    <xf numFmtId="166" fontId="12" fillId="3" borderId="18" xfId="2" applyNumberFormat="1" applyFont="1" applyFill="1" applyBorder="1" applyAlignment="1">
      <alignment horizontal="center" vertical="center" wrapText="1"/>
    </xf>
    <xf numFmtId="166" fontId="3" fillId="2" borderId="22" xfId="0" applyNumberFormat="1" applyFont="1" applyFill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3" fillId="2" borderId="15" xfId="0" applyNumberFormat="1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6" fontId="3" fillId="6" borderId="4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6" fontId="10" fillId="0" borderId="5" xfId="1" applyNumberFormat="1" applyFont="1" applyBorder="1" applyAlignment="1">
      <alignment vertical="center"/>
    </xf>
    <xf numFmtId="166" fontId="0" fillId="0" borderId="0" xfId="0" applyNumberFormat="1"/>
    <xf numFmtId="166" fontId="1" fillId="0" borderId="0" xfId="1" applyNumberFormat="1" applyAlignment="1">
      <alignment horizontal="center"/>
    </xf>
    <xf numFmtId="166" fontId="9" fillId="0" borderId="5" xfId="1" applyNumberFormat="1" applyFont="1" applyBorder="1" applyAlignment="1">
      <alignment vertical="center"/>
    </xf>
    <xf numFmtId="166" fontId="8" fillId="3" borderId="19" xfId="2" applyNumberFormat="1" applyFont="1" applyFill="1" applyBorder="1" applyAlignment="1">
      <alignment horizontal="center" vertical="center" wrapText="1"/>
    </xf>
    <xf numFmtId="166" fontId="2" fillId="2" borderId="22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6" fontId="2" fillId="2" borderId="15" xfId="1" applyNumberFormat="1" applyFont="1" applyFill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6" fontId="2" fillId="6" borderId="4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13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10" fillId="0" borderId="0" xfId="1" applyNumberFormat="1" applyFont="1" applyAlignment="1">
      <alignment vertical="center"/>
    </xf>
    <xf numFmtId="166" fontId="1" fillId="0" borderId="0" xfId="1" applyNumberFormat="1"/>
    <xf numFmtId="166" fontId="8" fillId="3" borderId="20" xfId="2" applyNumberFormat="1" applyFont="1" applyFill="1" applyBorder="1" applyAlignment="1">
      <alignment horizontal="center" vertical="center" wrapText="1"/>
    </xf>
    <xf numFmtId="166" fontId="2" fillId="2" borderId="23" xfId="1" applyNumberFormat="1" applyFont="1" applyFill="1" applyBorder="1" applyAlignment="1">
      <alignment horizontal="center"/>
    </xf>
    <xf numFmtId="166" fontId="2" fillId="0" borderId="7" xfId="1" applyNumberFormat="1" applyFont="1" applyBorder="1" applyAlignment="1">
      <alignment horizontal="center"/>
    </xf>
    <xf numFmtId="166" fontId="2" fillId="2" borderId="7" xfId="1" applyNumberFormat="1" applyFont="1" applyFill="1" applyBorder="1" applyAlignment="1">
      <alignment horizontal="center"/>
    </xf>
    <xf numFmtId="166" fontId="2" fillId="2" borderId="25" xfId="1" applyNumberFormat="1" applyFont="1" applyFill="1" applyBorder="1" applyAlignment="1">
      <alignment horizontal="center"/>
    </xf>
    <xf numFmtId="166" fontId="2" fillId="0" borderId="27" xfId="1" applyNumberFormat="1" applyFont="1" applyBorder="1" applyAlignment="1">
      <alignment horizontal="center"/>
    </xf>
    <xf numFmtId="166" fontId="2" fillId="6" borderId="7" xfId="1" applyNumberFormat="1" applyFont="1" applyFill="1" applyBorder="1" applyAlignment="1">
      <alignment horizont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/>
    </xf>
    <xf numFmtId="166" fontId="9" fillId="0" borderId="2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left" vertical="center"/>
    </xf>
    <xf numFmtId="165" fontId="9" fillId="0" borderId="5" xfId="1" applyNumberFormat="1" applyFont="1" applyBorder="1" applyAlignment="1">
      <alignment horizontal="left" vertical="center"/>
    </xf>
    <xf numFmtId="0" fontId="6" fillId="5" borderId="9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49" fontId="3" fillId="4" borderId="1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8" xfId="0" applyNumberFormat="1" applyFont="1" applyFill="1" applyBorder="1" applyAlignment="1">
      <alignment horizontal="center"/>
    </xf>
    <xf numFmtId="49" fontId="3" fillId="4" borderId="29" xfId="0" applyNumberFormat="1" applyFont="1" applyFill="1" applyBorder="1" applyAlignment="1">
      <alignment horizontal="center"/>
    </xf>
    <xf numFmtId="49" fontId="3" fillId="4" borderId="30" xfId="0" applyNumberFormat="1" applyFont="1" applyFill="1" applyBorder="1" applyAlignment="1">
      <alignment horizontal="center"/>
    </xf>
  </cellXfs>
  <cellStyles count="3">
    <cellStyle name="Excel Built-in Normal" xfId="1" xr:uid="{59489E5A-B208-410C-851E-65963217E804}"/>
    <cellStyle name="Normal_Sheet1" xfId="2" xr:uid="{10DCD6C5-F356-4F4D-80BF-6028AD96489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86</xdr:row>
      <xdr:rowOff>95250</xdr:rowOff>
    </xdr:from>
    <xdr:to>
      <xdr:col>4</xdr:col>
      <xdr:colOff>552450</xdr:colOff>
      <xdr:row>86</xdr:row>
      <xdr:rowOff>95250</xdr:rowOff>
    </xdr:to>
    <xdr:cxnSp macro="">
      <xdr:nvCxnSpPr>
        <xdr:cNvPr id="7" name="Přímá spojnice se šipkou 1">
          <a:extLst>
            <a:ext uri="{FF2B5EF4-FFF2-40B4-BE49-F238E27FC236}">
              <a16:creationId xmlns:a16="http://schemas.microsoft.com/office/drawing/2014/main" id="{ED50DBF0-B09A-44AC-9208-39F2C563B1DC}"/>
            </a:ext>
          </a:extLst>
        </xdr:cNvPr>
        <xdr:cNvCxnSpPr>
          <a:cxnSpLocks noChangeShapeType="1"/>
        </xdr:cNvCxnSpPr>
      </xdr:nvCxnSpPr>
      <xdr:spPr bwMode="auto">
        <a:xfrm>
          <a:off x="6362700" y="11630025"/>
          <a:ext cx="476250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66675</xdr:colOff>
      <xdr:row>88</xdr:row>
      <xdr:rowOff>114300</xdr:rowOff>
    </xdr:from>
    <xdr:to>
      <xdr:col>4</xdr:col>
      <xdr:colOff>542925</xdr:colOff>
      <xdr:row>88</xdr:row>
      <xdr:rowOff>114300</xdr:rowOff>
    </xdr:to>
    <xdr:cxnSp macro="">
      <xdr:nvCxnSpPr>
        <xdr:cNvPr id="8" name="Přímá spojnice se šipkou 1">
          <a:extLst>
            <a:ext uri="{FF2B5EF4-FFF2-40B4-BE49-F238E27FC236}">
              <a16:creationId xmlns:a16="http://schemas.microsoft.com/office/drawing/2014/main" id="{719C9687-7F5F-4569-A580-55303541B4EE}"/>
            </a:ext>
          </a:extLst>
        </xdr:cNvPr>
        <xdr:cNvCxnSpPr>
          <a:cxnSpLocks noChangeShapeType="1"/>
        </xdr:cNvCxnSpPr>
      </xdr:nvCxnSpPr>
      <xdr:spPr bwMode="auto">
        <a:xfrm>
          <a:off x="6353175" y="12058650"/>
          <a:ext cx="476250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76200</xdr:colOff>
      <xdr:row>84</xdr:row>
      <xdr:rowOff>133350</xdr:rowOff>
    </xdr:from>
    <xdr:to>
      <xdr:col>4</xdr:col>
      <xdr:colOff>561975</xdr:colOff>
      <xdr:row>84</xdr:row>
      <xdr:rowOff>133350</xdr:rowOff>
    </xdr:to>
    <xdr:cxnSp macro="">
      <xdr:nvCxnSpPr>
        <xdr:cNvPr id="9" name="Přímá spojnice se šipkou 1">
          <a:extLst>
            <a:ext uri="{FF2B5EF4-FFF2-40B4-BE49-F238E27FC236}">
              <a16:creationId xmlns:a16="http://schemas.microsoft.com/office/drawing/2014/main" id="{08647586-B562-45B3-BDA0-CFB7C5E91058}"/>
            </a:ext>
          </a:extLst>
        </xdr:cNvPr>
        <xdr:cNvCxnSpPr>
          <a:cxnSpLocks noChangeShapeType="1"/>
        </xdr:cNvCxnSpPr>
      </xdr:nvCxnSpPr>
      <xdr:spPr bwMode="auto">
        <a:xfrm>
          <a:off x="6362700" y="11258550"/>
          <a:ext cx="485775" cy="0"/>
        </a:xfrm>
        <a:prstGeom prst="bentConnector2">
          <a:avLst/>
        </a:prstGeom>
        <a:noFill/>
        <a:ln w="22320">
          <a:solidFill>
            <a:srgbClr val="000000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4FEC-1D39-4A52-9579-DA82F9C52F01}">
  <dimension ref="A1:R89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18.85546875" style="10" customWidth="1"/>
    <col min="2" max="2" width="59" customWidth="1"/>
    <col min="3" max="3" width="14" style="78" customWidth="1"/>
    <col min="4" max="4" width="13.28515625" style="78" customWidth="1"/>
    <col min="5" max="5" width="11.140625" customWidth="1"/>
    <col min="6" max="6" width="15.42578125" style="78" customWidth="1"/>
    <col min="7" max="7" width="0.140625" customWidth="1"/>
    <col min="8" max="8" width="13.7109375" style="60" hidden="1" customWidth="1"/>
    <col min="9" max="9" width="18.140625" style="2" hidden="1" customWidth="1"/>
    <col min="10" max="10" width="29.140625" hidden="1" customWidth="1"/>
    <col min="11" max="11" width="25" hidden="1" customWidth="1"/>
  </cols>
  <sheetData>
    <row r="1" spans="1:18" ht="27" thickBot="1" x14ac:dyDescent="0.45">
      <c r="A1" s="108" t="s">
        <v>37</v>
      </c>
      <c r="B1" s="109"/>
      <c r="C1" s="109"/>
      <c r="D1" s="109"/>
      <c r="E1" s="109"/>
      <c r="F1" s="110"/>
    </row>
    <row r="2" spans="1:18" ht="15.75" x14ac:dyDescent="0.25">
      <c r="A2" s="111" t="s">
        <v>38</v>
      </c>
      <c r="B2" s="111"/>
      <c r="C2" s="111"/>
      <c r="D2" s="111"/>
      <c r="E2" s="111"/>
      <c r="F2" s="111"/>
      <c r="H2" s="61"/>
    </row>
    <row r="3" spans="1:18" ht="16.5" thickBot="1" x14ac:dyDescent="0.3">
      <c r="A3" s="13" t="s">
        <v>118</v>
      </c>
      <c r="B3" s="13"/>
      <c r="C3" s="64"/>
      <c r="D3" s="64"/>
      <c r="E3" s="13"/>
      <c r="F3" s="64"/>
      <c r="H3" s="61"/>
    </row>
    <row r="4" spans="1:18" ht="21" customHeight="1" thickBot="1" x14ac:dyDescent="0.3">
      <c r="A4" s="12" t="s">
        <v>39</v>
      </c>
      <c r="B4" s="112"/>
      <c r="C4" s="113"/>
      <c r="D4" s="113"/>
      <c r="E4" s="113"/>
      <c r="F4" s="114"/>
      <c r="H4" s="62"/>
    </row>
    <row r="5" spans="1:18" ht="16.5" customHeight="1" thickBot="1" x14ac:dyDescent="0.3">
      <c r="A5" s="12" t="s">
        <v>13</v>
      </c>
      <c r="B5" s="112"/>
      <c r="C5" s="113"/>
      <c r="D5" s="113"/>
      <c r="E5" s="113"/>
      <c r="F5" s="114"/>
      <c r="H5" s="62"/>
    </row>
    <row r="6" spans="1:18" ht="27" thickBot="1" x14ac:dyDescent="0.45">
      <c r="A6" s="11"/>
      <c r="B6" s="11"/>
      <c r="C6" s="65"/>
      <c r="D6" s="65"/>
      <c r="E6" s="11"/>
      <c r="F6" s="65"/>
    </row>
    <row r="7" spans="1:18" ht="58.5" customHeight="1" thickBot="1" x14ac:dyDescent="0.3">
      <c r="A7" s="36" t="s">
        <v>10</v>
      </c>
      <c r="B7" s="37" t="s">
        <v>40</v>
      </c>
      <c r="C7" s="66" t="s">
        <v>43</v>
      </c>
      <c r="D7" s="81" t="s">
        <v>41</v>
      </c>
      <c r="E7" s="38" t="s">
        <v>42</v>
      </c>
      <c r="F7" s="94" t="s">
        <v>44</v>
      </c>
    </row>
    <row r="8" spans="1:18" ht="20.25" customHeight="1" x14ac:dyDescent="0.25">
      <c r="A8" s="55">
        <v>50869017</v>
      </c>
      <c r="B8" s="39" t="s">
        <v>45</v>
      </c>
      <c r="C8" s="67">
        <f t="shared" ref="C8:C46" si="0">G8</f>
        <v>6.6000000000000005</v>
      </c>
      <c r="D8" s="82">
        <f>I8</f>
        <v>12.3</v>
      </c>
      <c r="E8" s="40"/>
      <c r="F8" s="95">
        <f t="shared" ref="F8:F23" si="1">(E8*C8)</f>
        <v>0</v>
      </c>
      <c r="G8" s="7">
        <f>H8*0.66</f>
        <v>6.6000000000000005</v>
      </c>
      <c r="H8" s="63">
        <v>10</v>
      </c>
      <c r="I8" s="7">
        <f>H8*1.23</f>
        <v>12.3</v>
      </c>
      <c r="J8" s="7">
        <f t="shared" ref="J8:J39" si="2">(H8*E8)</f>
        <v>0</v>
      </c>
      <c r="K8" s="7">
        <f>(E8*H8)*0.34</f>
        <v>0</v>
      </c>
      <c r="L8" s="1"/>
      <c r="M8" s="1"/>
      <c r="N8" s="1"/>
      <c r="O8" s="1"/>
      <c r="P8" s="1"/>
      <c r="Q8" s="1"/>
      <c r="R8" s="1"/>
    </row>
    <row r="9" spans="1:18" ht="20.25" customHeight="1" x14ac:dyDescent="0.25">
      <c r="A9" s="8">
        <v>50869018</v>
      </c>
      <c r="B9" s="5" t="s">
        <v>46</v>
      </c>
      <c r="C9" s="68">
        <f t="shared" si="0"/>
        <v>7.7484000000000002</v>
      </c>
      <c r="D9" s="83">
        <f t="shared" ref="D9:D75" si="3">I9</f>
        <v>14.440200000000001</v>
      </c>
      <c r="E9" s="6"/>
      <c r="F9" s="96">
        <f t="shared" si="1"/>
        <v>0</v>
      </c>
      <c r="G9" s="7">
        <f t="shared" ref="G9:G72" si="4">H9*0.66</f>
        <v>7.7484000000000002</v>
      </c>
      <c r="H9" s="63">
        <v>11.74</v>
      </c>
      <c r="I9" s="7">
        <f t="shared" ref="I9:I72" si="5">H9*1.23</f>
        <v>14.440200000000001</v>
      </c>
      <c r="J9" s="7">
        <f t="shared" si="2"/>
        <v>0</v>
      </c>
      <c r="K9" s="7">
        <f t="shared" ref="K9:K72" si="6">(E9*H9)*0.34</f>
        <v>0</v>
      </c>
      <c r="L9" s="1"/>
      <c r="M9" s="1"/>
      <c r="N9" s="1"/>
      <c r="O9" s="1"/>
      <c r="P9" s="1"/>
      <c r="Q9" s="1"/>
      <c r="R9" s="1"/>
    </row>
    <row r="10" spans="1:18" ht="20.25" customHeight="1" x14ac:dyDescent="0.25">
      <c r="A10" s="9">
        <v>50859016</v>
      </c>
      <c r="B10" s="3" t="s">
        <v>47</v>
      </c>
      <c r="C10" s="69">
        <f t="shared" si="0"/>
        <v>9.1872000000000007</v>
      </c>
      <c r="D10" s="84">
        <f t="shared" si="3"/>
        <v>17.121600000000001</v>
      </c>
      <c r="E10" s="4"/>
      <c r="F10" s="97">
        <f t="shared" si="1"/>
        <v>0</v>
      </c>
      <c r="G10" s="7">
        <f t="shared" si="4"/>
        <v>9.1872000000000007</v>
      </c>
      <c r="H10" s="63">
        <v>13.92</v>
      </c>
      <c r="I10" s="7">
        <f t="shared" si="5"/>
        <v>17.121600000000001</v>
      </c>
      <c r="J10" s="7">
        <f t="shared" si="2"/>
        <v>0</v>
      </c>
      <c r="K10" s="7">
        <f t="shared" si="6"/>
        <v>0</v>
      </c>
      <c r="L10" s="1"/>
      <c r="M10" s="1"/>
      <c r="N10" s="1"/>
      <c r="O10" s="1"/>
      <c r="P10" s="1"/>
      <c r="Q10" s="1"/>
      <c r="R10" s="1"/>
    </row>
    <row r="11" spans="1:18" ht="20.25" customHeight="1" x14ac:dyDescent="0.25">
      <c r="A11" s="8">
        <v>50859017</v>
      </c>
      <c r="B11" s="5" t="s">
        <v>48</v>
      </c>
      <c r="C11" s="68">
        <f t="shared" si="0"/>
        <v>10.626000000000001</v>
      </c>
      <c r="D11" s="83">
        <f t="shared" si="3"/>
        <v>19.803000000000001</v>
      </c>
      <c r="E11" s="6"/>
      <c r="F11" s="96">
        <f t="shared" si="1"/>
        <v>0</v>
      </c>
      <c r="G11" s="7">
        <f t="shared" si="4"/>
        <v>10.626000000000001</v>
      </c>
      <c r="H11" s="63">
        <v>16.100000000000001</v>
      </c>
      <c r="I11" s="7">
        <f t="shared" si="5"/>
        <v>19.803000000000001</v>
      </c>
      <c r="J11" s="7">
        <f t="shared" si="2"/>
        <v>0</v>
      </c>
      <c r="K11" s="7">
        <f t="shared" si="6"/>
        <v>0</v>
      </c>
      <c r="L11" s="1"/>
      <c r="M11" s="1"/>
      <c r="N11" s="1"/>
      <c r="O11" s="1"/>
      <c r="P11" s="1"/>
      <c r="Q11" s="1"/>
      <c r="R11" s="1"/>
    </row>
    <row r="12" spans="1:18" ht="20.25" customHeight="1" x14ac:dyDescent="0.25">
      <c r="A12" s="41" t="s">
        <v>100</v>
      </c>
      <c r="B12" s="28" t="s">
        <v>49</v>
      </c>
      <c r="C12" s="69">
        <f t="shared" si="0"/>
        <v>9.1872000000000007</v>
      </c>
      <c r="D12" s="84">
        <f t="shared" si="3"/>
        <v>17.121600000000001</v>
      </c>
      <c r="E12" s="4"/>
      <c r="F12" s="97">
        <f t="shared" si="1"/>
        <v>0</v>
      </c>
      <c r="G12" s="7">
        <f t="shared" si="4"/>
        <v>9.1872000000000007</v>
      </c>
      <c r="H12" s="63">
        <v>13.92</v>
      </c>
      <c r="I12" s="7">
        <f t="shared" si="5"/>
        <v>17.121600000000001</v>
      </c>
      <c r="J12" s="7">
        <f t="shared" si="2"/>
        <v>0</v>
      </c>
      <c r="K12" s="7">
        <f t="shared" si="6"/>
        <v>0</v>
      </c>
      <c r="L12" s="1"/>
      <c r="M12" s="1"/>
      <c r="N12" s="1"/>
      <c r="O12" s="1"/>
      <c r="P12" s="1"/>
      <c r="Q12" s="1"/>
      <c r="R12" s="1"/>
    </row>
    <row r="13" spans="1:18" ht="20.25" customHeight="1" x14ac:dyDescent="0.25">
      <c r="A13" s="42" t="s">
        <v>101</v>
      </c>
      <c r="B13" s="27" t="s">
        <v>50</v>
      </c>
      <c r="C13" s="68">
        <f t="shared" si="0"/>
        <v>10.626000000000001</v>
      </c>
      <c r="D13" s="83">
        <f t="shared" si="3"/>
        <v>19.803000000000001</v>
      </c>
      <c r="E13" s="6"/>
      <c r="F13" s="96">
        <f t="shared" si="1"/>
        <v>0</v>
      </c>
      <c r="G13" s="7">
        <f t="shared" si="4"/>
        <v>10.626000000000001</v>
      </c>
      <c r="H13" s="63">
        <v>16.100000000000001</v>
      </c>
      <c r="I13" s="7">
        <f t="shared" si="5"/>
        <v>19.803000000000001</v>
      </c>
      <c r="J13" s="7">
        <f t="shared" si="2"/>
        <v>0</v>
      </c>
      <c r="K13" s="7">
        <f t="shared" si="6"/>
        <v>0</v>
      </c>
      <c r="L13" s="1"/>
      <c r="M13" s="1"/>
      <c r="N13" s="1"/>
      <c r="O13" s="1"/>
      <c r="P13" s="1"/>
      <c r="Q13" s="1"/>
      <c r="R13" s="1"/>
    </row>
    <row r="14" spans="1:18" ht="20.25" customHeight="1" x14ac:dyDescent="0.25">
      <c r="A14" s="9" t="s">
        <v>27</v>
      </c>
      <c r="B14" s="3" t="s">
        <v>51</v>
      </c>
      <c r="C14" s="69">
        <f t="shared" si="0"/>
        <v>1.3068</v>
      </c>
      <c r="D14" s="84">
        <f t="shared" ref="D14:D23" si="7">I14</f>
        <v>2.4354</v>
      </c>
      <c r="E14" s="4"/>
      <c r="F14" s="97">
        <f t="shared" si="1"/>
        <v>0</v>
      </c>
      <c r="G14" s="7">
        <f t="shared" si="4"/>
        <v>1.3068</v>
      </c>
      <c r="H14" s="63">
        <v>1.98</v>
      </c>
      <c r="I14" s="7">
        <f t="shared" si="5"/>
        <v>2.4354</v>
      </c>
      <c r="J14" s="7">
        <f t="shared" si="2"/>
        <v>0</v>
      </c>
      <c r="K14" s="7">
        <f t="shared" si="6"/>
        <v>0</v>
      </c>
      <c r="L14" s="1"/>
      <c r="M14" s="1"/>
      <c r="N14" s="1"/>
      <c r="O14" s="1"/>
      <c r="P14" s="1"/>
      <c r="Q14" s="1"/>
      <c r="R14" s="1"/>
    </row>
    <row r="15" spans="1:18" ht="20.25" customHeight="1" x14ac:dyDescent="0.25">
      <c r="A15" s="8" t="s">
        <v>28</v>
      </c>
      <c r="B15" s="5" t="s">
        <v>52</v>
      </c>
      <c r="C15" s="68">
        <f t="shared" si="0"/>
        <v>1.3068</v>
      </c>
      <c r="D15" s="83">
        <f t="shared" si="7"/>
        <v>2.4354</v>
      </c>
      <c r="E15" s="6"/>
      <c r="F15" s="96">
        <f t="shared" si="1"/>
        <v>0</v>
      </c>
      <c r="G15" s="7">
        <f t="shared" si="4"/>
        <v>1.3068</v>
      </c>
      <c r="H15" s="63">
        <v>1.98</v>
      </c>
      <c r="I15" s="7">
        <f t="shared" si="5"/>
        <v>2.4354</v>
      </c>
      <c r="J15" s="7">
        <f t="shared" si="2"/>
        <v>0</v>
      </c>
      <c r="K15" s="7">
        <f t="shared" si="6"/>
        <v>0</v>
      </c>
      <c r="L15" s="1"/>
      <c r="M15" s="1"/>
      <c r="N15" s="1"/>
      <c r="O15" s="1"/>
      <c r="P15" s="1"/>
      <c r="Q15" s="1"/>
      <c r="R15" s="1"/>
    </row>
    <row r="16" spans="1:18" ht="20.25" customHeight="1" x14ac:dyDescent="0.25">
      <c r="A16" s="9" t="s">
        <v>29</v>
      </c>
      <c r="B16" s="3" t="s">
        <v>53</v>
      </c>
      <c r="C16" s="69">
        <f t="shared" si="0"/>
        <v>1.3068</v>
      </c>
      <c r="D16" s="84">
        <f t="shared" si="7"/>
        <v>2.4354</v>
      </c>
      <c r="E16" s="4"/>
      <c r="F16" s="97">
        <f t="shared" si="1"/>
        <v>0</v>
      </c>
      <c r="G16" s="7">
        <f t="shared" si="4"/>
        <v>1.3068</v>
      </c>
      <c r="H16" s="63">
        <v>1.98</v>
      </c>
      <c r="I16" s="7">
        <f t="shared" si="5"/>
        <v>2.4354</v>
      </c>
      <c r="J16" s="7">
        <f t="shared" si="2"/>
        <v>0</v>
      </c>
      <c r="K16" s="7">
        <f t="shared" si="6"/>
        <v>0</v>
      </c>
      <c r="L16" s="1"/>
      <c r="M16" s="1"/>
      <c r="N16" s="1"/>
      <c r="O16" s="1"/>
      <c r="P16" s="1"/>
      <c r="Q16" s="1"/>
      <c r="R16" s="1"/>
    </row>
    <row r="17" spans="1:18" ht="20.25" customHeight="1" x14ac:dyDescent="0.25">
      <c r="A17" s="8" t="s">
        <v>30</v>
      </c>
      <c r="B17" s="5" t="s">
        <v>54</v>
      </c>
      <c r="C17" s="68">
        <f t="shared" si="0"/>
        <v>1.3068</v>
      </c>
      <c r="D17" s="83">
        <f t="shared" si="7"/>
        <v>2.4354</v>
      </c>
      <c r="E17" s="6"/>
      <c r="F17" s="96">
        <f t="shared" si="1"/>
        <v>0</v>
      </c>
      <c r="G17" s="7">
        <f t="shared" si="4"/>
        <v>1.3068</v>
      </c>
      <c r="H17" s="63">
        <v>1.98</v>
      </c>
      <c r="I17" s="7">
        <f t="shared" si="5"/>
        <v>2.4354</v>
      </c>
      <c r="J17" s="7">
        <f t="shared" si="2"/>
        <v>0</v>
      </c>
      <c r="K17" s="7">
        <f t="shared" si="6"/>
        <v>0</v>
      </c>
      <c r="L17" s="1"/>
      <c r="M17" s="1"/>
      <c r="N17" s="1"/>
      <c r="O17" s="1"/>
      <c r="P17" s="1"/>
      <c r="Q17" s="1"/>
      <c r="R17" s="1"/>
    </row>
    <row r="18" spans="1:18" ht="20.25" customHeight="1" x14ac:dyDescent="0.25">
      <c r="A18" s="9" t="s">
        <v>31</v>
      </c>
      <c r="B18" s="3" t="s">
        <v>55</v>
      </c>
      <c r="C18" s="69">
        <f t="shared" si="0"/>
        <v>1.3068</v>
      </c>
      <c r="D18" s="84">
        <f t="shared" si="7"/>
        <v>2.4354</v>
      </c>
      <c r="E18" s="4"/>
      <c r="F18" s="97">
        <f t="shared" si="1"/>
        <v>0</v>
      </c>
      <c r="G18" s="7">
        <f t="shared" si="4"/>
        <v>1.3068</v>
      </c>
      <c r="H18" s="63">
        <v>1.98</v>
      </c>
      <c r="I18" s="7">
        <f t="shared" si="5"/>
        <v>2.4354</v>
      </c>
      <c r="J18" s="7">
        <f t="shared" si="2"/>
        <v>0</v>
      </c>
      <c r="K18" s="7">
        <f t="shared" si="6"/>
        <v>0</v>
      </c>
      <c r="L18" s="1"/>
      <c r="M18" s="1"/>
      <c r="N18" s="1"/>
      <c r="O18" s="1"/>
      <c r="P18" s="1"/>
      <c r="Q18" s="1"/>
      <c r="R18" s="1"/>
    </row>
    <row r="19" spans="1:18" ht="20.25" customHeight="1" x14ac:dyDescent="0.25">
      <c r="A19" s="8" t="s">
        <v>32</v>
      </c>
      <c r="B19" s="5" t="s">
        <v>56</v>
      </c>
      <c r="C19" s="68">
        <f t="shared" si="0"/>
        <v>1.3068</v>
      </c>
      <c r="D19" s="83">
        <f t="shared" si="7"/>
        <v>2.4354</v>
      </c>
      <c r="E19" s="6"/>
      <c r="F19" s="96">
        <f t="shared" si="1"/>
        <v>0</v>
      </c>
      <c r="G19" s="7">
        <f t="shared" si="4"/>
        <v>1.3068</v>
      </c>
      <c r="H19" s="63">
        <v>1.98</v>
      </c>
      <c r="I19" s="7">
        <f t="shared" si="5"/>
        <v>2.4354</v>
      </c>
      <c r="J19" s="7">
        <f t="shared" si="2"/>
        <v>0</v>
      </c>
      <c r="K19" s="7">
        <f t="shared" si="6"/>
        <v>0</v>
      </c>
      <c r="L19" s="1"/>
      <c r="M19" s="1"/>
      <c r="N19" s="1"/>
      <c r="O19" s="1"/>
      <c r="P19" s="1"/>
      <c r="Q19" s="1"/>
      <c r="R19" s="1"/>
    </row>
    <row r="20" spans="1:18" ht="20.25" customHeight="1" x14ac:dyDescent="0.25">
      <c r="A20" s="9" t="s">
        <v>33</v>
      </c>
      <c r="B20" s="3" t="s">
        <v>57</v>
      </c>
      <c r="C20" s="69">
        <f t="shared" si="0"/>
        <v>1.3068</v>
      </c>
      <c r="D20" s="84">
        <f t="shared" si="7"/>
        <v>2.4354</v>
      </c>
      <c r="E20" s="4"/>
      <c r="F20" s="97">
        <f t="shared" si="1"/>
        <v>0</v>
      </c>
      <c r="G20" s="7">
        <f t="shared" si="4"/>
        <v>1.3068</v>
      </c>
      <c r="H20" s="63">
        <v>1.98</v>
      </c>
      <c r="I20" s="7">
        <f t="shared" si="5"/>
        <v>2.4354</v>
      </c>
      <c r="J20" s="7">
        <f t="shared" si="2"/>
        <v>0</v>
      </c>
      <c r="K20" s="7">
        <f t="shared" si="6"/>
        <v>0</v>
      </c>
      <c r="L20" s="1"/>
      <c r="M20" s="1"/>
      <c r="N20" s="1"/>
      <c r="O20" s="1"/>
      <c r="P20" s="1"/>
      <c r="Q20" s="1"/>
      <c r="R20" s="1"/>
    </row>
    <row r="21" spans="1:18" ht="20.25" customHeight="1" x14ac:dyDescent="0.25">
      <c r="A21" s="8" t="s">
        <v>34</v>
      </c>
      <c r="B21" s="5" t="s">
        <v>58</v>
      </c>
      <c r="C21" s="68">
        <f t="shared" si="0"/>
        <v>1.3068</v>
      </c>
      <c r="D21" s="83">
        <f t="shared" si="7"/>
        <v>2.4354</v>
      </c>
      <c r="E21" s="6"/>
      <c r="F21" s="96">
        <f t="shared" si="1"/>
        <v>0</v>
      </c>
      <c r="G21" s="7">
        <f t="shared" si="4"/>
        <v>1.3068</v>
      </c>
      <c r="H21" s="63">
        <v>1.98</v>
      </c>
      <c r="I21" s="7">
        <f t="shared" si="5"/>
        <v>2.4354</v>
      </c>
      <c r="J21" s="7">
        <f t="shared" si="2"/>
        <v>0</v>
      </c>
      <c r="K21" s="7">
        <f t="shared" si="6"/>
        <v>0</v>
      </c>
      <c r="L21" s="1"/>
      <c r="M21" s="1"/>
      <c r="N21" s="1"/>
      <c r="O21" s="1"/>
      <c r="P21" s="1"/>
      <c r="Q21" s="1"/>
      <c r="R21" s="1"/>
    </row>
    <row r="22" spans="1:18" ht="20.25" customHeight="1" x14ac:dyDescent="0.25">
      <c r="A22" s="9" t="s">
        <v>35</v>
      </c>
      <c r="B22" s="3" t="s">
        <v>59</v>
      </c>
      <c r="C22" s="69">
        <f t="shared" si="0"/>
        <v>1.3068</v>
      </c>
      <c r="D22" s="84">
        <f t="shared" si="7"/>
        <v>2.4354</v>
      </c>
      <c r="E22" s="4"/>
      <c r="F22" s="97">
        <f t="shared" si="1"/>
        <v>0</v>
      </c>
      <c r="G22" s="7">
        <f t="shared" si="4"/>
        <v>1.3068</v>
      </c>
      <c r="H22" s="63">
        <v>1.98</v>
      </c>
      <c r="I22" s="7">
        <f t="shared" si="5"/>
        <v>2.4354</v>
      </c>
      <c r="J22" s="7">
        <f t="shared" si="2"/>
        <v>0</v>
      </c>
      <c r="K22" s="7">
        <f t="shared" si="6"/>
        <v>0</v>
      </c>
      <c r="L22" s="1"/>
      <c r="M22" s="1"/>
      <c r="N22" s="1"/>
      <c r="O22" s="1"/>
      <c r="P22" s="1"/>
      <c r="Q22" s="1"/>
      <c r="R22" s="1"/>
    </row>
    <row r="23" spans="1:18" ht="20.25" customHeight="1" x14ac:dyDescent="0.25">
      <c r="A23" s="8" t="s">
        <v>36</v>
      </c>
      <c r="B23" s="5" t="s">
        <v>60</v>
      </c>
      <c r="C23" s="68">
        <f t="shared" si="0"/>
        <v>1.3068</v>
      </c>
      <c r="D23" s="83">
        <f t="shared" si="7"/>
        <v>2.4354</v>
      </c>
      <c r="E23" s="6"/>
      <c r="F23" s="96">
        <f t="shared" si="1"/>
        <v>0</v>
      </c>
      <c r="G23" s="7">
        <f t="shared" si="4"/>
        <v>1.3068</v>
      </c>
      <c r="H23" s="63">
        <v>1.98</v>
      </c>
      <c r="I23" s="7">
        <f t="shared" si="5"/>
        <v>2.4354</v>
      </c>
      <c r="J23" s="7">
        <f t="shared" si="2"/>
        <v>0</v>
      </c>
      <c r="K23" s="7">
        <f t="shared" si="6"/>
        <v>0</v>
      </c>
      <c r="L23" s="1"/>
      <c r="M23" s="1"/>
      <c r="N23" s="1"/>
      <c r="O23" s="1"/>
      <c r="P23" s="1"/>
      <c r="Q23" s="1"/>
      <c r="R23" s="1"/>
    </row>
    <row r="24" spans="1:18" ht="20.25" customHeight="1" x14ac:dyDescent="0.25">
      <c r="A24" s="9">
        <v>50789024</v>
      </c>
      <c r="B24" s="3" t="s">
        <v>61</v>
      </c>
      <c r="C24" s="69">
        <f t="shared" si="0"/>
        <v>9.2531999999999996</v>
      </c>
      <c r="D24" s="84">
        <f t="shared" si="3"/>
        <v>17.244599999999998</v>
      </c>
      <c r="E24" s="4"/>
      <c r="F24" s="97">
        <f t="shared" ref="F24" si="8">(E24*C24)</f>
        <v>0</v>
      </c>
      <c r="G24" s="7">
        <f t="shared" si="4"/>
        <v>9.2531999999999996</v>
      </c>
      <c r="H24" s="63">
        <v>14.02</v>
      </c>
      <c r="I24" s="7">
        <f t="shared" si="5"/>
        <v>17.244599999999998</v>
      </c>
      <c r="J24" s="7">
        <f t="shared" si="2"/>
        <v>0</v>
      </c>
      <c r="K24" s="7">
        <f t="shared" si="6"/>
        <v>0</v>
      </c>
      <c r="L24" s="1"/>
      <c r="M24" s="1"/>
      <c r="N24" s="1"/>
      <c r="O24" s="1"/>
      <c r="P24" s="1"/>
      <c r="Q24" s="1"/>
      <c r="R24" s="1"/>
    </row>
    <row r="25" spans="1:18" ht="20.25" customHeight="1" x14ac:dyDescent="0.25">
      <c r="A25" s="8">
        <v>50789025</v>
      </c>
      <c r="B25" s="5" t="s">
        <v>61</v>
      </c>
      <c r="C25" s="68">
        <f t="shared" si="0"/>
        <v>9.2531999999999996</v>
      </c>
      <c r="D25" s="83">
        <f t="shared" si="3"/>
        <v>17.244599999999998</v>
      </c>
      <c r="E25" s="6"/>
      <c r="F25" s="96">
        <f t="shared" ref="F25:F76" si="9">(E25*C25)</f>
        <v>0</v>
      </c>
      <c r="G25" s="7">
        <f t="shared" si="4"/>
        <v>9.2531999999999996</v>
      </c>
      <c r="H25" s="63">
        <v>14.02</v>
      </c>
      <c r="I25" s="7">
        <f t="shared" si="5"/>
        <v>17.244599999999998</v>
      </c>
      <c r="J25" s="7">
        <f t="shared" si="2"/>
        <v>0</v>
      </c>
      <c r="K25" s="7">
        <f t="shared" si="6"/>
        <v>0</v>
      </c>
      <c r="L25" s="1"/>
      <c r="M25" s="1"/>
      <c r="N25" s="1"/>
      <c r="O25" s="1"/>
      <c r="P25" s="1"/>
      <c r="Q25" s="1"/>
      <c r="R25" s="1"/>
    </row>
    <row r="26" spans="1:18" ht="20.25" customHeight="1" x14ac:dyDescent="0.25">
      <c r="A26" s="9">
        <v>50719066</v>
      </c>
      <c r="B26" s="3" t="s">
        <v>62</v>
      </c>
      <c r="C26" s="69">
        <f t="shared" si="0"/>
        <v>9.4710000000000001</v>
      </c>
      <c r="D26" s="84">
        <f t="shared" si="3"/>
        <v>17.650500000000001</v>
      </c>
      <c r="E26" s="4"/>
      <c r="F26" s="97">
        <f t="shared" si="9"/>
        <v>0</v>
      </c>
      <c r="G26" s="7">
        <f t="shared" si="4"/>
        <v>9.4710000000000001</v>
      </c>
      <c r="H26" s="63">
        <v>14.35</v>
      </c>
      <c r="I26" s="7">
        <f t="shared" si="5"/>
        <v>17.650500000000001</v>
      </c>
      <c r="J26" s="7">
        <f t="shared" si="2"/>
        <v>0</v>
      </c>
      <c r="K26" s="7">
        <f t="shared" si="6"/>
        <v>0</v>
      </c>
      <c r="L26" s="1"/>
      <c r="M26" s="1"/>
      <c r="N26" s="1"/>
      <c r="O26" s="1"/>
      <c r="P26" s="1"/>
      <c r="Q26" s="1"/>
      <c r="R26" s="1"/>
    </row>
    <row r="27" spans="1:18" ht="20.25" customHeight="1" x14ac:dyDescent="0.25">
      <c r="A27" s="8">
        <v>50719069</v>
      </c>
      <c r="B27" s="5" t="s">
        <v>63</v>
      </c>
      <c r="C27" s="68">
        <f t="shared" si="0"/>
        <v>6.7452000000000005</v>
      </c>
      <c r="D27" s="83">
        <f t="shared" si="3"/>
        <v>12.570600000000001</v>
      </c>
      <c r="E27" s="6"/>
      <c r="F27" s="96">
        <f t="shared" si="9"/>
        <v>0</v>
      </c>
      <c r="G27" s="7">
        <f t="shared" si="4"/>
        <v>6.7452000000000005</v>
      </c>
      <c r="H27" s="63">
        <v>10.220000000000001</v>
      </c>
      <c r="I27" s="7">
        <f t="shared" si="5"/>
        <v>12.570600000000001</v>
      </c>
      <c r="J27" s="7">
        <f t="shared" si="2"/>
        <v>0</v>
      </c>
      <c r="K27" s="7">
        <f t="shared" si="6"/>
        <v>0</v>
      </c>
      <c r="L27" s="1"/>
      <c r="M27" s="1"/>
      <c r="N27" s="1"/>
      <c r="O27" s="1"/>
      <c r="P27" s="1"/>
      <c r="Q27" s="1"/>
      <c r="R27" s="1"/>
    </row>
    <row r="28" spans="1:18" ht="20.25" customHeight="1" x14ac:dyDescent="0.25">
      <c r="A28" s="9">
        <v>50709106</v>
      </c>
      <c r="B28" s="3" t="s">
        <v>112</v>
      </c>
      <c r="C28" s="69">
        <f t="shared" si="0"/>
        <v>8.0321999999999996</v>
      </c>
      <c r="D28" s="84">
        <f t="shared" si="3"/>
        <v>14.969099999999999</v>
      </c>
      <c r="E28" s="4"/>
      <c r="F28" s="97">
        <f t="shared" si="9"/>
        <v>0</v>
      </c>
      <c r="G28" s="7">
        <f t="shared" si="4"/>
        <v>8.0321999999999996</v>
      </c>
      <c r="H28" s="63">
        <v>12.17</v>
      </c>
      <c r="I28" s="7">
        <f t="shared" si="5"/>
        <v>14.969099999999999</v>
      </c>
      <c r="J28" s="7">
        <f t="shared" si="2"/>
        <v>0</v>
      </c>
      <c r="K28" s="7">
        <f t="shared" si="6"/>
        <v>0</v>
      </c>
      <c r="L28" s="1"/>
      <c r="M28" s="1"/>
      <c r="N28" s="1"/>
      <c r="O28" s="1"/>
      <c r="P28" s="1"/>
      <c r="Q28" s="1"/>
      <c r="R28" s="1"/>
    </row>
    <row r="29" spans="1:18" ht="20.25" customHeight="1" x14ac:dyDescent="0.25">
      <c r="A29" s="8">
        <v>50709107</v>
      </c>
      <c r="B29" s="5" t="s">
        <v>64</v>
      </c>
      <c r="C29" s="68">
        <f t="shared" si="0"/>
        <v>8.4678000000000004</v>
      </c>
      <c r="D29" s="83">
        <f t="shared" si="3"/>
        <v>15.780899999999999</v>
      </c>
      <c r="E29" s="6"/>
      <c r="F29" s="96">
        <f t="shared" si="9"/>
        <v>0</v>
      </c>
      <c r="G29" s="7">
        <f t="shared" si="4"/>
        <v>8.4678000000000004</v>
      </c>
      <c r="H29" s="63">
        <v>12.83</v>
      </c>
      <c r="I29" s="7">
        <f t="shared" si="5"/>
        <v>15.780899999999999</v>
      </c>
      <c r="J29" s="7">
        <f t="shared" si="2"/>
        <v>0</v>
      </c>
      <c r="K29" s="7">
        <f t="shared" si="6"/>
        <v>0</v>
      </c>
      <c r="L29" s="1"/>
      <c r="M29" s="1"/>
      <c r="N29" s="1"/>
      <c r="O29" s="1"/>
      <c r="P29" s="1"/>
      <c r="Q29" s="1"/>
      <c r="R29" s="1"/>
    </row>
    <row r="30" spans="1:18" ht="20.25" customHeight="1" x14ac:dyDescent="0.25">
      <c r="A30" s="9">
        <v>50769018</v>
      </c>
      <c r="B30" s="3" t="s">
        <v>65</v>
      </c>
      <c r="C30" s="69">
        <f t="shared" si="0"/>
        <v>10.619400000000001</v>
      </c>
      <c r="D30" s="84">
        <f t="shared" si="3"/>
        <v>19.790700000000001</v>
      </c>
      <c r="E30" s="4"/>
      <c r="F30" s="97">
        <f t="shared" si="9"/>
        <v>0</v>
      </c>
      <c r="G30" s="7">
        <f t="shared" si="4"/>
        <v>10.619400000000001</v>
      </c>
      <c r="H30" s="63">
        <v>16.09</v>
      </c>
      <c r="I30" s="7">
        <f t="shared" si="5"/>
        <v>19.790700000000001</v>
      </c>
      <c r="J30" s="7">
        <f t="shared" si="2"/>
        <v>0</v>
      </c>
      <c r="K30" s="7">
        <f t="shared" si="6"/>
        <v>0</v>
      </c>
      <c r="L30" s="1"/>
      <c r="M30" s="1"/>
      <c r="N30" s="1"/>
      <c r="O30" s="1"/>
      <c r="P30" s="1"/>
      <c r="Q30" s="1"/>
      <c r="R30" s="1"/>
    </row>
    <row r="31" spans="1:18" ht="20.25" customHeight="1" x14ac:dyDescent="0.25">
      <c r="A31" s="8">
        <v>50709104</v>
      </c>
      <c r="B31" s="5" t="s">
        <v>66</v>
      </c>
      <c r="C31" s="68">
        <f t="shared" si="0"/>
        <v>12.051600000000002</v>
      </c>
      <c r="D31" s="83">
        <f t="shared" si="3"/>
        <v>22.459800000000001</v>
      </c>
      <c r="E31" s="6"/>
      <c r="F31" s="96">
        <f t="shared" si="9"/>
        <v>0</v>
      </c>
      <c r="G31" s="7">
        <f t="shared" si="4"/>
        <v>12.051600000000002</v>
      </c>
      <c r="H31" s="63">
        <v>18.260000000000002</v>
      </c>
      <c r="I31" s="7">
        <f t="shared" si="5"/>
        <v>22.459800000000001</v>
      </c>
      <c r="J31" s="7">
        <f t="shared" si="2"/>
        <v>0</v>
      </c>
      <c r="K31" s="7">
        <f t="shared" si="6"/>
        <v>0</v>
      </c>
      <c r="L31" s="1"/>
      <c r="M31" s="1"/>
      <c r="N31" s="1"/>
      <c r="O31" s="1"/>
      <c r="P31" s="1"/>
      <c r="Q31" s="1"/>
      <c r="R31" s="1"/>
    </row>
    <row r="32" spans="1:18" ht="20.25" customHeight="1" x14ac:dyDescent="0.25">
      <c r="A32" s="9">
        <v>50739000</v>
      </c>
      <c r="B32" s="3" t="s">
        <v>49</v>
      </c>
      <c r="C32" s="69">
        <f t="shared" si="0"/>
        <v>10.329000000000001</v>
      </c>
      <c r="D32" s="84">
        <f t="shared" si="3"/>
        <v>19.249500000000001</v>
      </c>
      <c r="E32" s="4"/>
      <c r="F32" s="97">
        <f t="shared" si="9"/>
        <v>0</v>
      </c>
      <c r="G32" s="7">
        <f t="shared" si="4"/>
        <v>10.329000000000001</v>
      </c>
      <c r="H32" s="63">
        <v>15.65</v>
      </c>
      <c r="I32" s="7">
        <f t="shared" si="5"/>
        <v>19.249500000000001</v>
      </c>
      <c r="J32" s="7">
        <f t="shared" si="2"/>
        <v>0</v>
      </c>
      <c r="K32" s="7">
        <f t="shared" si="6"/>
        <v>0</v>
      </c>
      <c r="L32" s="1"/>
      <c r="M32" s="1"/>
      <c r="N32" s="1"/>
      <c r="O32" s="1"/>
      <c r="P32" s="1"/>
      <c r="Q32" s="1"/>
      <c r="R32" s="1"/>
    </row>
    <row r="33" spans="1:18" ht="20.25" customHeight="1" x14ac:dyDescent="0.25">
      <c r="A33" s="8">
        <v>50739003</v>
      </c>
      <c r="B33" s="5" t="s">
        <v>67</v>
      </c>
      <c r="C33" s="68">
        <f t="shared" si="0"/>
        <v>11.193600000000002</v>
      </c>
      <c r="D33" s="83">
        <f t="shared" si="3"/>
        <v>20.860800000000001</v>
      </c>
      <c r="E33" s="6"/>
      <c r="F33" s="96">
        <f t="shared" si="9"/>
        <v>0</v>
      </c>
      <c r="G33" s="7">
        <f t="shared" si="4"/>
        <v>11.193600000000002</v>
      </c>
      <c r="H33" s="63">
        <v>16.96</v>
      </c>
      <c r="I33" s="7">
        <f t="shared" si="5"/>
        <v>20.860800000000001</v>
      </c>
      <c r="J33" s="7">
        <f t="shared" si="2"/>
        <v>0</v>
      </c>
      <c r="K33" s="7">
        <f t="shared" si="6"/>
        <v>0</v>
      </c>
      <c r="L33" s="1"/>
      <c r="M33" s="1"/>
      <c r="N33" s="1"/>
      <c r="O33" s="1"/>
      <c r="P33" s="1"/>
      <c r="Q33" s="1"/>
      <c r="R33" s="1"/>
    </row>
    <row r="34" spans="1:18" ht="20.25" customHeight="1" x14ac:dyDescent="0.25">
      <c r="A34" s="9">
        <v>50739004</v>
      </c>
      <c r="B34" s="3" t="s">
        <v>68</v>
      </c>
      <c r="C34" s="69">
        <f t="shared" si="0"/>
        <v>11.193600000000002</v>
      </c>
      <c r="D34" s="84">
        <f t="shared" si="3"/>
        <v>20.860800000000001</v>
      </c>
      <c r="E34" s="4"/>
      <c r="F34" s="97">
        <f t="shared" si="9"/>
        <v>0</v>
      </c>
      <c r="G34" s="7">
        <f t="shared" si="4"/>
        <v>11.193600000000002</v>
      </c>
      <c r="H34" s="63">
        <v>16.96</v>
      </c>
      <c r="I34" s="7">
        <f t="shared" si="5"/>
        <v>20.860800000000001</v>
      </c>
      <c r="J34" s="7">
        <f t="shared" si="2"/>
        <v>0</v>
      </c>
      <c r="K34" s="7">
        <f t="shared" si="6"/>
        <v>0</v>
      </c>
      <c r="L34" s="1"/>
      <c r="M34" s="1"/>
      <c r="N34" s="1"/>
      <c r="O34" s="1"/>
      <c r="P34" s="1"/>
      <c r="Q34" s="1"/>
      <c r="R34" s="1"/>
    </row>
    <row r="35" spans="1:18" ht="20.25" customHeight="1" x14ac:dyDescent="0.25">
      <c r="A35" s="8">
        <v>50839005</v>
      </c>
      <c r="B35" s="5" t="s">
        <v>69</v>
      </c>
      <c r="C35" s="68">
        <f t="shared" si="0"/>
        <v>11.332200000000002</v>
      </c>
      <c r="D35" s="83">
        <f t="shared" si="3"/>
        <v>21.119100000000003</v>
      </c>
      <c r="E35" s="6"/>
      <c r="F35" s="96">
        <f t="shared" si="9"/>
        <v>0</v>
      </c>
      <c r="G35" s="7">
        <f t="shared" si="4"/>
        <v>11.332200000000002</v>
      </c>
      <c r="H35" s="63">
        <v>17.170000000000002</v>
      </c>
      <c r="I35" s="7">
        <f t="shared" si="5"/>
        <v>21.119100000000003</v>
      </c>
      <c r="J35" s="7">
        <f t="shared" si="2"/>
        <v>0</v>
      </c>
      <c r="K35" s="7">
        <f t="shared" si="6"/>
        <v>0</v>
      </c>
      <c r="L35" s="1"/>
      <c r="M35" s="1"/>
      <c r="N35" s="1"/>
      <c r="O35" s="1"/>
      <c r="P35" s="1"/>
      <c r="Q35" s="1"/>
      <c r="R35" s="1"/>
    </row>
    <row r="36" spans="1:18" ht="20.25" customHeight="1" x14ac:dyDescent="0.25">
      <c r="A36" s="9">
        <v>50839000</v>
      </c>
      <c r="B36" s="3" t="s">
        <v>113</v>
      </c>
      <c r="C36" s="69">
        <f t="shared" si="0"/>
        <v>14.058000000000002</v>
      </c>
      <c r="D36" s="84">
        <f t="shared" si="3"/>
        <v>26.199000000000002</v>
      </c>
      <c r="E36" s="4"/>
      <c r="F36" s="97">
        <f t="shared" si="9"/>
        <v>0</v>
      </c>
      <c r="G36" s="7">
        <f t="shared" si="4"/>
        <v>14.058000000000002</v>
      </c>
      <c r="H36" s="63">
        <v>21.3</v>
      </c>
      <c r="I36" s="7">
        <f t="shared" si="5"/>
        <v>26.199000000000002</v>
      </c>
      <c r="J36" s="7">
        <f t="shared" si="2"/>
        <v>0</v>
      </c>
      <c r="K36" s="7">
        <f t="shared" si="6"/>
        <v>0</v>
      </c>
      <c r="L36" s="1"/>
      <c r="M36" s="1"/>
      <c r="N36" s="1"/>
      <c r="O36" s="1"/>
      <c r="P36" s="1"/>
      <c r="Q36" s="1"/>
      <c r="R36" s="1"/>
    </row>
    <row r="37" spans="1:18" ht="20.25" customHeight="1" x14ac:dyDescent="0.25">
      <c r="A37" s="8">
        <v>50839001</v>
      </c>
      <c r="B37" s="5" t="s">
        <v>70</v>
      </c>
      <c r="C37" s="68">
        <f t="shared" si="0"/>
        <v>14.058000000000002</v>
      </c>
      <c r="D37" s="83">
        <f t="shared" si="3"/>
        <v>26.199000000000002</v>
      </c>
      <c r="E37" s="6"/>
      <c r="F37" s="96">
        <f t="shared" si="9"/>
        <v>0</v>
      </c>
      <c r="G37" s="7">
        <f t="shared" si="4"/>
        <v>14.058000000000002</v>
      </c>
      <c r="H37" s="63">
        <v>21.3</v>
      </c>
      <c r="I37" s="7">
        <f t="shared" si="5"/>
        <v>26.199000000000002</v>
      </c>
      <c r="J37" s="7">
        <f t="shared" si="2"/>
        <v>0</v>
      </c>
      <c r="K37" s="7">
        <f t="shared" si="6"/>
        <v>0</v>
      </c>
      <c r="L37" s="1"/>
      <c r="M37" s="1"/>
      <c r="N37" s="1"/>
      <c r="O37" s="1"/>
      <c r="P37" s="1"/>
      <c r="Q37" s="1"/>
      <c r="R37" s="1"/>
    </row>
    <row r="38" spans="1:18" ht="20.25" customHeight="1" x14ac:dyDescent="0.25">
      <c r="A38" s="9">
        <v>50839002</v>
      </c>
      <c r="B38" s="3" t="s">
        <v>70</v>
      </c>
      <c r="C38" s="69">
        <f t="shared" si="0"/>
        <v>14.058000000000002</v>
      </c>
      <c r="D38" s="84">
        <f t="shared" si="3"/>
        <v>26.199000000000002</v>
      </c>
      <c r="E38" s="4"/>
      <c r="F38" s="97">
        <f t="shared" si="9"/>
        <v>0</v>
      </c>
      <c r="G38" s="7">
        <f t="shared" si="4"/>
        <v>14.058000000000002</v>
      </c>
      <c r="H38" s="63">
        <v>21.3</v>
      </c>
      <c r="I38" s="7">
        <f t="shared" si="5"/>
        <v>26.199000000000002</v>
      </c>
      <c r="J38" s="7">
        <f t="shared" si="2"/>
        <v>0</v>
      </c>
      <c r="K38" s="7">
        <f t="shared" si="6"/>
        <v>0</v>
      </c>
      <c r="L38" s="1"/>
      <c r="M38" s="1"/>
      <c r="N38" s="1"/>
      <c r="O38" s="1"/>
      <c r="P38" s="1"/>
      <c r="Q38" s="1"/>
      <c r="R38" s="1"/>
    </row>
    <row r="39" spans="1:18" ht="20.25" customHeight="1" x14ac:dyDescent="0.25">
      <c r="A39" s="8">
        <v>50909021</v>
      </c>
      <c r="B39" s="5" t="s">
        <v>71</v>
      </c>
      <c r="C39" s="68">
        <f t="shared" si="0"/>
        <v>16.928999999999998</v>
      </c>
      <c r="D39" s="83">
        <f t="shared" si="3"/>
        <v>31.549499999999998</v>
      </c>
      <c r="E39" s="6"/>
      <c r="F39" s="96">
        <f t="shared" si="9"/>
        <v>0</v>
      </c>
      <c r="G39" s="7">
        <f t="shared" si="4"/>
        <v>16.928999999999998</v>
      </c>
      <c r="H39" s="63">
        <v>25.65</v>
      </c>
      <c r="I39" s="7">
        <f t="shared" si="5"/>
        <v>31.549499999999998</v>
      </c>
      <c r="J39" s="7">
        <f t="shared" si="2"/>
        <v>0</v>
      </c>
      <c r="K39" s="7">
        <f t="shared" si="6"/>
        <v>0</v>
      </c>
      <c r="L39" s="1"/>
      <c r="M39" s="1"/>
      <c r="N39" s="1"/>
      <c r="O39" s="1"/>
      <c r="P39" s="1"/>
      <c r="Q39" s="1"/>
      <c r="R39" s="1"/>
    </row>
    <row r="40" spans="1:18" ht="20.25" customHeight="1" x14ac:dyDescent="0.25">
      <c r="A40" s="9">
        <v>50309011</v>
      </c>
      <c r="B40" s="3" t="s">
        <v>114</v>
      </c>
      <c r="C40" s="69">
        <f t="shared" si="0"/>
        <v>9.2531999999999996</v>
      </c>
      <c r="D40" s="84">
        <f t="shared" si="3"/>
        <v>17.244599999999998</v>
      </c>
      <c r="E40" s="4"/>
      <c r="F40" s="97">
        <f t="shared" ref="F40:F42" si="10">(E40*C40)</f>
        <v>0</v>
      </c>
      <c r="G40" s="7">
        <f t="shared" si="4"/>
        <v>9.2531999999999996</v>
      </c>
      <c r="H40" s="63">
        <v>14.02</v>
      </c>
      <c r="I40" s="7">
        <f t="shared" si="5"/>
        <v>17.244599999999998</v>
      </c>
      <c r="J40" s="7">
        <f t="shared" ref="J40:J71" si="11">(H40*E40)</f>
        <v>0</v>
      </c>
      <c r="K40" s="7">
        <f t="shared" si="6"/>
        <v>0</v>
      </c>
      <c r="L40" s="1"/>
      <c r="M40" s="1"/>
      <c r="N40" s="1"/>
      <c r="O40" s="1"/>
      <c r="P40" s="1"/>
      <c r="Q40" s="1"/>
      <c r="R40" s="1"/>
    </row>
    <row r="41" spans="1:18" ht="20.25" customHeight="1" x14ac:dyDescent="0.25">
      <c r="A41" s="8">
        <v>50789030</v>
      </c>
      <c r="B41" s="5" t="s">
        <v>14</v>
      </c>
      <c r="C41" s="68">
        <f t="shared" si="0"/>
        <v>11.385</v>
      </c>
      <c r="D41" s="83">
        <f t="shared" si="3"/>
        <v>21.217500000000001</v>
      </c>
      <c r="E41" s="6"/>
      <c r="F41" s="96">
        <f t="shared" si="10"/>
        <v>0</v>
      </c>
      <c r="G41" s="7">
        <f t="shared" si="4"/>
        <v>11.385</v>
      </c>
      <c r="H41" s="63">
        <v>17.25</v>
      </c>
      <c r="I41" s="7">
        <f t="shared" si="5"/>
        <v>21.217500000000001</v>
      </c>
      <c r="J41" s="7">
        <f t="shared" si="11"/>
        <v>0</v>
      </c>
      <c r="K41" s="7">
        <f t="shared" si="6"/>
        <v>0</v>
      </c>
      <c r="L41" s="1"/>
      <c r="M41" s="1"/>
      <c r="N41" s="1"/>
      <c r="O41" s="1"/>
      <c r="P41" s="1"/>
      <c r="Q41" s="1"/>
      <c r="R41" s="1"/>
    </row>
    <row r="42" spans="1:18" ht="20.25" customHeight="1" x14ac:dyDescent="0.25">
      <c r="A42" s="9">
        <v>50909025</v>
      </c>
      <c r="B42" s="3" t="s">
        <v>22</v>
      </c>
      <c r="C42" s="69">
        <f t="shared" si="0"/>
        <v>4.6992000000000003</v>
      </c>
      <c r="D42" s="84">
        <f t="shared" si="3"/>
        <v>8.7576000000000001</v>
      </c>
      <c r="E42" s="4"/>
      <c r="F42" s="97">
        <f t="shared" si="10"/>
        <v>0</v>
      </c>
      <c r="G42" s="7">
        <f t="shared" si="4"/>
        <v>4.6992000000000003</v>
      </c>
      <c r="H42" s="63">
        <v>7.12</v>
      </c>
      <c r="I42" s="7">
        <f t="shared" si="5"/>
        <v>8.7576000000000001</v>
      </c>
      <c r="J42" s="7">
        <f t="shared" si="11"/>
        <v>0</v>
      </c>
      <c r="K42" s="7">
        <f t="shared" si="6"/>
        <v>0</v>
      </c>
      <c r="L42" s="1"/>
      <c r="M42" s="1"/>
      <c r="N42" s="1"/>
      <c r="O42" s="1"/>
      <c r="P42" s="1"/>
      <c r="Q42" s="1"/>
      <c r="R42" s="1"/>
    </row>
    <row r="43" spans="1:18" ht="20.25" customHeight="1" x14ac:dyDescent="0.25">
      <c r="A43" s="8">
        <v>50619001</v>
      </c>
      <c r="B43" s="5" t="s">
        <v>72</v>
      </c>
      <c r="C43" s="68">
        <f t="shared" si="0"/>
        <v>16.928999999999998</v>
      </c>
      <c r="D43" s="83">
        <f t="shared" si="3"/>
        <v>31.549499999999998</v>
      </c>
      <c r="E43" s="6"/>
      <c r="F43" s="96">
        <f t="shared" si="9"/>
        <v>0</v>
      </c>
      <c r="G43" s="7">
        <f t="shared" si="4"/>
        <v>16.928999999999998</v>
      </c>
      <c r="H43" s="63">
        <v>25.65</v>
      </c>
      <c r="I43" s="7">
        <f t="shared" si="5"/>
        <v>31.549499999999998</v>
      </c>
      <c r="J43" s="7">
        <f t="shared" si="11"/>
        <v>0</v>
      </c>
      <c r="K43" s="7">
        <f t="shared" si="6"/>
        <v>0</v>
      </c>
      <c r="L43" s="1"/>
      <c r="M43" s="1"/>
      <c r="N43" s="1"/>
      <c r="O43" s="1"/>
      <c r="P43" s="1"/>
      <c r="Q43" s="1"/>
      <c r="R43" s="1"/>
    </row>
    <row r="44" spans="1:18" ht="20.25" customHeight="1" x14ac:dyDescent="0.25">
      <c r="A44" s="9">
        <v>50619033</v>
      </c>
      <c r="B44" s="3" t="s">
        <v>73</v>
      </c>
      <c r="C44" s="69">
        <f t="shared" si="0"/>
        <v>8.5404</v>
      </c>
      <c r="D44" s="84">
        <f t="shared" si="3"/>
        <v>15.9162</v>
      </c>
      <c r="E44" s="4"/>
      <c r="F44" s="97">
        <f t="shared" ref="F44:F46" si="12">(E44*C44)</f>
        <v>0</v>
      </c>
      <c r="G44" s="7">
        <f t="shared" si="4"/>
        <v>8.5404</v>
      </c>
      <c r="H44" s="63">
        <v>12.94</v>
      </c>
      <c r="I44" s="7">
        <f t="shared" si="5"/>
        <v>15.9162</v>
      </c>
      <c r="J44" s="7">
        <f t="shared" si="11"/>
        <v>0</v>
      </c>
      <c r="K44" s="7">
        <f t="shared" si="6"/>
        <v>0</v>
      </c>
      <c r="L44" s="1"/>
      <c r="M44" s="1"/>
      <c r="N44" s="1"/>
      <c r="O44" s="1"/>
      <c r="P44" s="1"/>
      <c r="Q44" s="1"/>
      <c r="R44" s="1"/>
    </row>
    <row r="45" spans="1:18" ht="20.25" customHeight="1" x14ac:dyDescent="0.25">
      <c r="A45" s="8">
        <v>50619034</v>
      </c>
      <c r="B45" s="5" t="s">
        <v>74</v>
      </c>
      <c r="C45" s="68">
        <f t="shared" si="0"/>
        <v>9.2531999999999996</v>
      </c>
      <c r="D45" s="83">
        <f t="shared" si="3"/>
        <v>17.244599999999998</v>
      </c>
      <c r="E45" s="6"/>
      <c r="F45" s="96">
        <f t="shared" si="12"/>
        <v>0</v>
      </c>
      <c r="G45" s="7">
        <f t="shared" si="4"/>
        <v>9.2531999999999996</v>
      </c>
      <c r="H45" s="63">
        <v>14.02</v>
      </c>
      <c r="I45" s="7">
        <f t="shared" si="5"/>
        <v>17.244599999999998</v>
      </c>
      <c r="J45" s="7">
        <f t="shared" si="11"/>
        <v>0</v>
      </c>
      <c r="K45" s="7">
        <f t="shared" si="6"/>
        <v>0</v>
      </c>
      <c r="L45" s="1"/>
      <c r="M45" s="1"/>
      <c r="N45" s="1"/>
      <c r="O45" s="1"/>
      <c r="P45" s="1"/>
      <c r="Q45" s="1"/>
      <c r="R45" s="1"/>
    </row>
    <row r="46" spans="1:18" ht="20.25" customHeight="1" thickBot="1" x14ac:dyDescent="0.3">
      <c r="A46" s="47" t="s">
        <v>23</v>
      </c>
      <c r="B46" s="48" t="s">
        <v>75</v>
      </c>
      <c r="C46" s="70">
        <f t="shared" si="0"/>
        <v>2.6070000000000002</v>
      </c>
      <c r="D46" s="85">
        <f t="shared" si="3"/>
        <v>4.8585000000000003</v>
      </c>
      <c r="E46" s="49"/>
      <c r="F46" s="98">
        <f t="shared" si="12"/>
        <v>0</v>
      </c>
      <c r="G46" s="7">
        <f t="shared" si="4"/>
        <v>2.6070000000000002</v>
      </c>
      <c r="H46" s="63">
        <v>3.95</v>
      </c>
      <c r="I46" s="7">
        <f t="shared" si="5"/>
        <v>4.8585000000000003</v>
      </c>
      <c r="J46" s="7">
        <f t="shared" si="11"/>
        <v>0</v>
      </c>
      <c r="K46" s="7">
        <f t="shared" si="6"/>
        <v>0</v>
      </c>
      <c r="L46" s="1"/>
      <c r="M46" s="1"/>
      <c r="N46" s="1"/>
      <c r="O46" s="1"/>
      <c r="P46" s="1"/>
      <c r="Q46" s="1"/>
      <c r="R46" s="1"/>
    </row>
    <row r="47" spans="1:18" ht="20.25" customHeight="1" thickBot="1" x14ac:dyDescent="0.3">
      <c r="A47" s="115" t="s">
        <v>11</v>
      </c>
      <c r="B47" s="116"/>
      <c r="C47" s="116"/>
      <c r="D47" s="116"/>
      <c r="E47" s="116"/>
      <c r="F47" s="117"/>
      <c r="G47" s="7">
        <f t="shared" si="4"/>
        <v>0</v>
      </c>
      <c r="H47" s="63">
        <v>0</v>
      </c>
      <c r="I47" s="7">
        <f t="shared" si="5"/>
        <v>0</v>
      </c>
      <c r="J47" s="7">
        <f t="shared" si="11"/>
        <v>0</v>
      </c>
      <c r="K47" s="7">
        <f t="shared" si="6"/>
        <v>0</v>
      </c>
      <c r="L47" s="1"/>
      <c r="M47" s="1"/>
      <c r="N47" s="1"/>
      <c r="O47" s="1"/>
      <c r="P47" s="1"/>
      <c r="Q47" s="1"/>
      <c r="R47" s="1"/>
    </row>
    <row r="48" spans="1:18" ht="20.25" customHeight="1" x14ac:dyDescent="0.25">
      <c r="A48" s="58" t="s">
        <v>0</v>
      </c>
      <c r="B48" s="24" t="s">
        <v>76</v>
      </c>
      <c r="C48" s="71">
        <f t="shared" ref="C48:C60" si="13">G48</f>
        <v>5.1678000000000006</v>
      </c>
      <c r="D48" s="86">
        <f t="shared" si="3"/>
        <v>9.6309000000000005</v>
      </c>
      <c r="E48" s="25"/>
      <c r="F48" s="99">
        <f t="shared" ref="F48:F49" si="14">(E48*C48)</f>
        <v>0</v>
      </c>
      <c r="G48" s="7">
        <f t="shared" si="4"/>
        <v>5.1678000000000006</v>
      </c>
      <c r="H48" s="63">
        <v>7.83</v>
      </c>
      <c r="I48" s="7">
        <f t="shared" si="5"/>
        <v>9.6309000000000005</v>
      </c>
      <c r="J48" s="7">
        <f t="shared" si="11"/>
        <v>0</v>
      </c>
      <c r="K48" s="7">
        <f t="shared" si="6"/>
        <v>0</v>
      </c>
      <c r="L48" s="1"/>
      <c r="M48" s="1"/>
      <c r="N48" s="1"/>
      <c r="O48" s="1"/>
      <c r="P48" s="1"/>
      <c r="Q48" s="1"/>
      <c r="R48" s="1"/>
    </row>
    <row r="49" spans="1:18" ht="20.25" customHeight="1" x14ac:dyDescent="0.25">
      <c r="A49" s="16" t="s">
        <v>15</v>
      </c>
      <c r="B49" s="17" t="s">
        <v>77</v>
      </c>
      <c r="C49" s="69">
        <f t="shared" si="13"/>
        <v>9.9396000000000004</v>
      </c>
      <c r="D49" s="84">
        <f t="shared" ref="D49" si="15">I49</f>
        <v>18.523800000000001</v>
      </c>
      <c r="E49" s="4"/>
      <c r="F49" s="97">
        <f t="shared" si="14"/>
        <v>0</v>
      </c>
      <c r="G49" s="7">
        <f t="shared" si="4"/>
        <v>9.9396000000000004</v>
      </c>
      <c r="H49" s="63">
        <v>15.06</v>
      </c>
      <c r="I49" s="7">
        <f t="shared" si="5"/>
        <v>18.523800000000001</v>
      </c>
      <c r="J49" s="7">
        <f t="shared" si="11"/>
        <v>0</v>
      </c>
      <c r="K49" s="7">
        <f t="shared" si="6"/>
        <v>0</v>
      </c>
    </row>
    <row r="50" spans="1:18" ht="20.25" customHeight="1" x14ac:dyDescent="0.25">
      <c r="A50" s="59" t="s">
        <v>16</v>
      </c>
      <c r="B50" s="29" t="s">
        <v>78</v>
      </c>
      <c r="C50" s="68">
        <f t="shared" si="13"/>
        <v>25.542000000000002</v>
      </c>
      <c r="D50" s="83">
        <f t="shared" si="3"/>
        <v>47.601000000000006</v>
      </c>
      <c r="E50" s="6"/>
      <c r="F50" s="96">
        <f t="shared" ref="F50:F51" si="16">(E50*C50)</f>
        <v>0</v>
      </c>
      <c r="G50" s="7">
        <f t="shared" si="4"/>
        <v>25.542000000000002</v>
      </c>
      <c r="H50" s="63">
        <v>38.700000000000003</v>
      </c>
      <c r="I50" s="7">
        <f t="shared" si="5"/>
        <v>47.601000000000006</v>
      </c>
      <c r="J50" s="7">
        <f t="shared" si="11"/>
        <v>0</v>
      </c>
      <c r="K50" s="7">
        <f t="shared" si="6"/>
        <v>0</v>
      </c>
    </row>
    <row r="51" spans="1:18" ht="20.25" customHeight="1" x14ac:dyDescent="0.25">
      <c r="A51" s="16" t="s">
        <v>17</v>
      </c>
      <c r="B51" s="17" t="s">
        <v>79</v>
      </c>
      <c r="C51" s="69">
        <f t="shared" si="13"/>
        <v>27.277799999999999</v>
      </c>
      <c r="D51" s="84">
        <f t="shared" si="3"/>
        <v>50.835899999999995</v>
      </c>
      <c r="E51" s="4"/>
      <c r="F51" s="97">
        <f t="shared" si="16"/>
        <v>0</v>
      </c>
      <c r="G51" s="7">
        <f t="shared" si="4"/>
        <v>27.277799999999999</v>
      </c>
      <c r="H51" s="63">
        <v>41.33</v>
      </c>
      <c r="I51" s="7">
        <f t="shared" si="5"/>
        <v>50.835899999999995</v>
      </c>
      <c r="J51" s="7">
        <f t="shared" si="11"/>
        <v>0</v>
      </c>
      <c r="K51" s="7">
        <f t="shared" si="6"/>
        <v>0</v>
      </c>
    </row>
    <row r="52" spans="1:18" ht="20.25" customHeight="1" x14ac:dyDescent="0.25">
      <c r="A52" s="59" t="s">
        <v>2</v>
      </c>
      <c r="B52" s="5" t="s">
        <v>80</v>
      </c>
      <c r="C52" s="68">
        <f t="shared" si="13"/>
        <v>8.0321999999999996</v>
      </c>
      <c r="D52" s="83">
        <f t="shared" si="3"/>
        <v>14.969099999999999</v>
      </c>
      <c r="E52" s="6"/>
      <c r="F52" s="96">
        <f t="shared" si="9"/>
        <v>0</v>
      </c>
      <c r="G52" s="7">
        <f t="shared" si="4"/>
        <v>8.0321999999999996</v>
      </c>
      <c r="H52" s="63">
        <v>12.17</v>
      </c>
      <c r="I52" s="7">
        <f t="shared" si="5"/>
        <v>14.969099999999999</v>
      </c>
      <c r="J52" s="7">
        <f t="shared" si="11"/>
        <v>0</v>
      </c>
      <c r="K52" s="7">
        <f t="shared" si="6"/>
        <v>0</v>
      </c>
      <c r="Q52" s="1"/>
      <c r="R52" s="1"/>
    </row>
    <row r="53" spans="1:18" ht="20.25" customHeight="1" x14ac:dyDescent="0.25">
      <c r="A53" s="16" t="s">
        <v>1</v>
      </c>
      <c r="B53" s="3" t="s">
        <v>81</v>
      </c>
      <c r="C53" s="69">
        <f t="shared" si="13"/>
        <v>8.0321999999999996</v>
      </c>
      <c r="D53" s="84">
        <f t="shared" si="3"/>
        <v>14.969099999999999</v>
      </c>
      <c r="E53" s="4"/>
      <c r="F53" s="97">
        <f t="shared" si="9"/>
        <v>0</v>
      </c>
      <c r="G53" s="7">
        <f t="shared" si="4"/>
        <v>8.0321999999999996</v>
      </c>
      <c r="H53" s="63">
        <v>12.17</v>
      </c>
      <c r="I53" s="7">
        <f t="shared" si="5"/>
        <v>14.969099999999999</v>
      </c>
      <c r="J53" s="7">
        <f t="shared" si="11"/>
        <v>0</v>
      </c>
      <c r="K53" s="7">
        <f t="shared" si="6"/>
        <v>0</v>
      </c>
    </row>
    <row r="54" spans="1:18" ht="20.25" customHeight="1" x14ac:dyDescent="0.25">
      <c r="A54" s="59" t="s">
        <v>8</v>
      </c>
      <c r="B54" s="5" t="s">
        <v>82</v>
      </c>
      <c r="C54" s="68">
        <f t="shared" si="13"/>
        <v>23.529</v>
      </c>
      <c r="D54" s="83">
        <f t="shared" si="3"/>
        <v>43.849499999999999</v>
      </c>
      <c r="E54" s="6"/>
      <c r="F54" s="96">
        <f t="shared" si="9"/>
        <v>0</v>
      </c>
      <c r="G54" s="7">
        <f t="shared" si="4"/>
        <v>23.529</v>
      </c>
      <c r="H54" s="63">
        <v>35.65</v>
      </c>
      <c r="I54" s="7">
        <f t="shared" si="5"/>
        <v>43.849499999999999</v>
      </c>
      <c r="J54" s="7">
        <f t="shared" si="11"/>
        <v>0</v>
      </c>
      <c r="K54" s="7">
        <f t="shared" si="6"/>
        <v>0</v>
      </c>
    </row>
    <row r="55" spans="1:18" ht="20.25" customHeight="1" x14ac:dyDescent="0.25">
      <c r="A55" s="16" t="s">
        <v>9</v>
      </c>
      <c r="B55" s="3" t="s">
        <v>83</v>
      </c>
      <c r="C55" s="69">
        <f t="shared" si="13"/>
        <v>23.159400000000005</v>
      </c>
      <c r="D55" s="84">
        <f t="shared" si="3"/>
        <v>43.160700000000006</v>
      </c>
      <c r="E55" s="4"/>
      <c r="F55" s="97">
        <f t="shared" si="9"/>
        <v>0</v>
      </c>
      <c r="G55" s="7">
        <f t="shared" si="4"/>
        <v>23.159400000000005</v>
      </c>
      <c r="H55" s="63">
        <v>35.090000000000003</v>
      </c>
      <c r="I55" s="7">
        <f t="shared" si="5"/>
        <v>43.160700000000006</v>
      </c>
      <c r="J55" s="7">
        <f t="shared" si="11"/>
        <v>0</v>
      </c>
      <c r="K55" s="7">
        <f t="shared" si="6"/>
        <v>0</v>
      </c>
    </row>
    <row r="56" spans="1:18" ht="20.25" customHeight="1" x14ac:dyDescent="0.25">
      <c r="A56" s="59" t="s">
        <v>7</v>
      </c>
      <c r="B56" s="5" t="s">
        <v>84</v>
      </c>
      <c r="C56" s="68">
        <f t="shared" si="13"/>
        <v>38.1678</v>
      </c>
      <c r="D56" s="83">
        <f t="shared" si="3"/>
        <v>71.130899999999997</v>
      </c>
      <c r="E56" s="6"/>
      <c r="F56" s="96">
        <f t="shared" si="9"/>
        <v>0</v>
      </c>
      <c r="G56" s="7">
        <f t="shared" si="4"/>
        <v>38.1678</v>
      </c>
      <c r="H56" s="63">
        <v>57.83</v>
      </c>
      <c r="I56" s="7">
        <f t="shared" si="5"/>
        <v>71.130899999999997</v>
      </c>
      <c r="J56" s="7">
        <f t="shared" si="11"/>
        <v>0</v>
      </c>
      <c r="K56" s="7">
        <f t="shared" si="6"/>
        <v>0</v>
      </c>
    </row>
    <row r="57" spans="1:18" ht="20.25" customHeight="1" x14ac:dyDescent="0.25">
      <c r="A57" s="16" t="s">
        <v>6</v>
      </c>
      <c r="B57" s="3" t="s">
        <v>85</v>
      </c>
      <c r="C57" s="69">
        <f t="shared" si="13"/>
        <v>36.0426</v>
      </c>
      <c r="D57" s="84">
        <f t="shared" si="3"/>
        <v>67.170299999999997</v>
      </c>
      <c r="E57" s="4"/>
      <c r="F57" s="97">
        <f t="shared" si="9"/>
        <v>0</v>
      </c>
      <c r="G57" s="7">
        <f t="shared" si="4"/>
        <v>36.0426</v>
      </c>
      <c r="H57" s="63">
        <v>54.61</v>
      </c>
      <c r="I57" s="7">
        <f t="shared" si="5"/>
        <v>67.170299999999997</v>
      </c>
      <c r="J57" s="7">
        <f t="shared" si="11"/>
        <v>0</v>
      </c>
      <c r="K57" s="7">
        <f t="shared" si="6"/>
        <v>0</v>
      </c>
    </row>
    <row r="58" spans="1:18" ht="20.25" customHeight="1" x14ac:dyDescent="0.25">
      <c r="A58" s="59" t="s">
        <v>3</v>
      </c>
      <c r="B58" s="5" t="s">
        <v>86</v>
      </c>
      <c r="C58" s="68">
        <f t="shared" si="13"/>
        <v>6.8837999999999999</v>
      </c>
      <c r="D58" s="83">
        <f t="shared" si="3"/>
        <v>12.828899999999999</v>
      </c>
      <c r="E58" s="6"/>
      <c r="F58" s="96">
        <f t="shared" si="9"/>
        <v>0</v>
      </c>
      <c r="G58" s="7">
        <f t="shared" si="4"/>
        <v>6.8837999999999999</v>
      </c>
      <c r="H58" s="63">
        <v>10.43</v>
      </c>
      <c r="I58" s="7">
        <f t="shared" si="5"/>
        <v>12.828899999999999</v>
      </c>
      <c r="J58" s="7">
        <f t="shared" si="11"/>
        <v>0</v>
      </c>
      <c r="K58" s="7">
        <f t="shared" si="6"/>
        <v>0</v>
      </c>
    </row>
    <row r="59" spans="1:18" ht="20.25" customHeight="1" x14ac:dyDescent="0.25">
      <c r="A59" s="16" t="s">
        <v>5</v>
      </c>
      <c r="B59" s="3" t="s">
        <v>87</v>
      </c>
      <c r="C59" s="69">
        <f t="shared" si="13"/>
        <v>6.8837999999999999</v>
      </c>
      <c r="D59" s="84">
        <f t="shared" si="3"/>
        <v>12.828899999999999</v>
      </c>
      <c r="E59" s="4"/>
      <c r="F59" s="97">
        <f t="shared" si="9"/>
        <v>0</v>
      </c>
      <c r="G59" s="7">
        <f t="shared" si="4"/>
        <v>6.8837999999999999</v>
      </c>
      <c r="H59" s="63">
        <v>10.43</v>
      </c>
      <c r="I59" s="7">
        <f t="shared" si="5"/>
        <v>12.828899999999999</v>
      </c>
      <c r="J59" s="7">
        <f t="shared" si="11"/>
        <v>0</v>
      </c>
      <c r="K59" s="7">
        <f t="shared" si="6"/>
        <v>0</v>
      </c>
    </row>
    <row r="60" spans="1:18" ht="20.25" customHeight="1" x14ac:dyDescent="0.25">
      <c r="A60" s="59" t="s">
        <v>4</v>
      </c>
      <c r="B60" s="5" t="s">
        <v>88</v>
      </c>
      <c r="C60" s="68">
        <f t="shared" si="13"/>
        <v>6.8837999999999999</v>
      </c>
      <c r="D60" s="83">
        <f t="shared" si="3"/>
        <v>12.828899999999999</v>
      </c>
      <c r="E60" s="6"/>
      <c r="F60" s="96">
        <f t="shared" si="9"/>
        <v>0</v>
      </c>
      <c r="G60" s="7">
        <f t="shared" si="4"/>
        <v>6.8837999999999999</v>
      </c>
      <c r="H60" s="63">
        <v>10.43</v>
      </c>
      <c r="I60" s="7">
        <f t="shared" si="5"/>
        <v>12.828899999999999</v>
      </c>
      <c r="J60" s="7">
        <f t="shared" si="11"/>
        <v>0</v>
      </c>
      <c r="K60" s="7">
        <f t="shared" si="6"/>
        <v>0</v>
      </c>
    </row>
    <row r="61" spans="1:18" ht="20.25" customHeight="1" x14ac:dyDescent="0.25">
      <c r="A61" s="118" t="s">
        <v>12</v>
      </c>
      <c r="B61" s="119"/>
      <c r="C61" s="119"/>
      <c r="D61" s="119"/>
      <c r="E61" s="119"/>
      <c r="F61" s="120"/>
      <c r="G61" s="7">
        <f t="shared" si="4"/>
        <v>0</v>
      </c>
      <c r="H61" s="63">
        <v>0</v>
      </c>
      <c r="I61" s="7">
        <f t="shared" si="5"/>
        <v>0</v>
      </c>
      <c r="J61" s="7">
        <f t="shared" si="11"/>
        <v>0</v>
      </c>
      <c r="K61" s="7">
        <f t="shared" si="6"/>
        <v>0</v>
      </c>
    </row>
    <row r="62" spans="1:18" ht="20.25" customHeight="1" x14ac:dyDescent="0.25">
      <c r="A62" s="56">
        <v>5250002</v>
      </c>
      <c r="B62" s="3" t="s">
        <v>102</v>
      </c>
      <c r="C62" s="69">
        <f t="shared" ref="C62:C83" si="17">G62</f>
        <v>2.8380000000000001</v>
      </c>
      <c r="D62" s="84">
        <f t="shared" si="3"/>
        <v>5.2889999999999997</v>
      </c>
      <c r="E62" s="4"/>
      <c r="F62" s="97">
        <f t="shared" ref="F62:F72" si="18">(E62*C62)</f>
        <v>0</v>
      </c>
      <c r="G62" s="7">
        <f t="shared" si="4"/>
        <v>2.8380000000000001</v>
      </c>
      <c r="H62" s="63">
        <v>4.3</v>
      </c>
      <c r="I62" s="7">
        <f t="shared" si="5"/>
        <v>5.2889999999999997</v>
      </c>
      <c r="J62" s="7">
        <f t="shared" si="11"/>
        <v>0</v>
      </c>
      <c r="K62" s="7">
        <f t="shared" si="6"/>
        <v>0</v>
      </c>
      <c r="L62" s="1"/>
      <c r="M62" s="1"/>
      <c r="N62" s="1"/>
      <c r="O62" s="1"/>
      <c r="P62" s="1"/>
      <c r="Q62" s="1"/>
      <c r="R62" s="1"/>
    </row>
    <row r="63" spans="1:18" ht="20.25" customHeight="1" x14ac:dyDescent="0.25">
      <c r="A63" s="57">
        <v>5250003</v>
      </c>
      <c r="B63" s="5" t="s">
        <v>103</v>
      </c>
      <c r="C63" s="68">
        <f t="shared" si="17"/>
        <v>2.8380000000000001</v>
      </c>
      <c r="D63" s="83">
        <f t="shared" si="3"/>
        <v>5.2889999999999997</v>
      </c>
      <c r="E63" s="6"/>
      <c r="F63" s="96">
        <f t="shared" si="18"/>
        <v>0</v>
      </c>
      <c r="G63" s="7">
        <f t="shared" si="4"/>
        <v>2.8380000000000001</v>
      </c>
      <c r="H63" s="63">
        <v>4.3</v>
      </c>
      <c r="I63" s="7">
        <f t="shared" si="5"/>
        <v>5.2889999999999997</v>
      </c>
      <c r="J63" s="7">
        <f t="shared" si="11"/>
        <v>0</v>
      </c>
      <c r="K63" s="7">
        <f t="shared" si="6"/>
        <v>0</v>
      </c>
      <c r="L63" s="1"/>
      <c r="M63" s="1"/>
      <c r="N63" s="1"/>
      <c r="O63" s="1"/>
      <c r="P63" s="1"/>
      <c r="Q63" s="1"/>
      <c r="R63" s="1"/>
    </row>
    <row r="64" spans="1:18" ht="20.25" customHeight="1" x14ac:dyDescent="0.25">
      <c r="A64" s="56">
        <v>5250004</v>
      </c>
      <c r="B64" s="3" t="s">
        <v>104</v>
      </c>
      <c r="C64" s="69">
        <f t="shared" si="17"/>
        <v>2.8380000000000001</v>
      </c>
      <c r="D64" s="84">
        <f t="shared" si="3"/>
        <v>5.2889999999999997</v>
      </c>
      <c r="E64" s="4"/>
      <c r="F64" s="97">
        <f t="shared" si="18"/>
        <v>0</v>
      </c>
      <c r="G64" s="7">
        <f t="shared" si="4"/>
        <v>2.8380000000000001</v>
      </c>
      <c r="H64" s="63">
        <v>4.3</v>
      </c>
      <c r="I64" s="7">
        <f t="shared" si="5"/>
        <v>5.2889999999999997</v>
      </c>
      <c r="J64" s="7">
        <f t="shared" si="11"/>
        <v>0</v>
      </c>
      <c r="K64" s="7">
        <f t="shared" si="6"/>
        <v>0</v>
      </c>
      <c r="L64" s="1"/>
      <c r="M64" s="1"/>
      <c r="N64" s="1"/>
      <c r="O64" s="1"/>
      <c r="P64" s="1"/>
      <c r="Q64" s="1"/>
      <c r="R64" s="1"/>
    </row>
    <row r="65" spans="1:18" ht="20.25" customHeight="1" x14ac:dyDescent="0.25">
      <c r="A65" s="59">
        <v>5001074</v>
      </c>
      <c r="B65" s="5" t="s">
        <v>105</v>
      </c>
      <c r="C65" s="68">
        <f t="shared" si="17"/>
        <v>19.516200000000001</v>
      </c>
      <c r="D65" s="83">
        <f t="shared" ref="D65" si="19">I65</f>
        <v>36.371099999999998</v>
      </c>
      <c r="E65" s="6"/>
      <c r="F65" s="96">
        <f t="shared" ref="F65" si="20">(E65*C65)</f>
        <v>0</v>
      </c>
      <c r="G65" s="7">
        <f t="shared" si="4"/>
        <v>19.516200000000001</v>
      </c>
      <c r="H65" s="63">
        <v>29.57</v>
      </c>
      <c r="I65" s="7">
        <f t="shared" si="5"/>
        <v>36.371099999999998</v>
      </c>
      <c r="J65" s="7">
        <f t="shared" si="11"/>
        <v>0</v>
      </c>
      <c r="K65" s="7">
        <f t="shared" si="6"/>
        <v>0</v>
      </c>
      <c r="L65" s="1"/>
      <c r="M65" s="1"/>
      <c r="N65" s="1"/>
      <c r="O65" s="1"/>
      <c r="P65" s="1"/>
      <c r="Q65" s="1"/>
      <c r="R65" s="1"/>
    </row>
    <row r="66" spans="1:18" ht="20.25" customHeight="1" x14ac:dyDescent="0.25">
      <c r="A66" s="26">
        <v>5001040</v>
      </c>
      <c r="B66" s="19" t="s">
        <v>106</v>
      </c>
      <c r="C66" s="69">
        <f t="shared" si="17"/>
        <v>5.2140000000000004</v>
      </c>
      <c r="D66" s="84">
        <f t="shared" si="3"/>
        <v>9.7170000000000005</v>
      </c>
      <c r="E66" s="4"/>
      <c r="F66" s="97">
        <f t="shared" si="18"/>
        <v>0</v>
      </c>
      <c r="G66" s="7">
        <f t="shared" si="4"/>
        <v>5.2140000000000004</v>
      </c>
      <c r="H66" s="63">
        <v>7.9</v>
      </c>
      <c r="I66" s="7">
        <f t="shared" si="5"/>
        <v>9.7170000000000005</v>
      </c>
      <c r="J66" s="7">
        <f t="shared" si="11"/>
        <v>0</v>
      </c>
      <c r="K66" s="7">
        <f t="shared" si="6"/>
        <v>0</v>
      </c>
      <c r="L66" s="1"/>
      <c r="M66" s="1"/>
      <c r="N66" s="1"/>
      <c r="O66" s="1"/>
      <c r="P66" s="1"/>
      <c r="Q66" s="1"/>
      <c r="R66" s="1"/>
    </row>
    <row r="67" spans="1:18" ht="20.25" customHeight="1" x14ac:dyDescent="0.25">
      <c r="A67" s="30">
        <v>5001041</v>
      </c>
      <c r="B67" s="31" t="s">
        <v>107</v>
      </c>
      <c r="C67" s="72">
        <f t="shared" si="17"/>
        <v>5.2140000000000004</v>
      </c>
      <c r="D67" s="87">
        <f t="shared" si="3"/>
        <v>9.7170000000000005</v>
      </c>
      <c r="E67" s="32"/>
      <c r="F67" s="100">
        <f t="shared" si="18"/>
        <v>0</v>
      </c>
      <c r="G67" s="7">
        <f t="shared" si="4"/>
        <v>5.2140000000000004</v>
      </c>
      <c r="H67" s="63">
        <v>7.9</v>
      </c>
      <c r="I67" s="7">
        <f t="shared" si="5"/>
        <v>9.7170000000000005</v>
      </c>
      <c r="J67" s="7">
        <f t="shared" si="11"/>
        <v>0</v>
      </c>
      <c r="K67" s="7">
        <f t="shared" si="6"/>
        <v>0</v>
      </c>
      <c r="L67" s="1"/>
      <c r="M67" s="1"/>
      <c r="N67" s="1"/>
      <c r="O67" s="1"/>
      <c r="P67" s="1"/>
      <c r="Q67" s="1"/>
      <c r="R67" s="1"/>
    </row>
    <row r="68" spans="1:18" ht="20.25" customHeight="1" x14ac:dyDescent="0.25">
      <c r="A68" s="26">
        <v>5001044</v>
      </c>
      <c r="B68" s="19" t="s">
        <v>108</v>
      </c>
      <c r="C68" s="69">
        <f t="shared" si="17"/>
        <v>5.6958000000000011</v>
      </c>
      <c r="D68" s="84">
        <f t="shared" si="3"/>
        <v>10.6149</v>
      </c>
      <c r="E68" s="4"/>
      <c r="F68" s="97">
        <f t="shared" si="18"/>
        <v>0</v>
      </c>
      <c r="G68" s="7">
        <f t="shared" si="4"/>
        <v>5.6958000000000011</v>
      </c>
      <c r="H68" s="63">
        <v>8.6300000000000008</v>
      </c>
      <c r="I68" s="7">
        <f t="shared" si="5"/>
        <v>10.6149</v>
      </c>
      <c r="J68" s="7">
        <f t="shared" si="11"/>
        <v>0</v>
      </c>
      <c r="K68" s="7">
        <f t="shared" si="6"/>
        <v>0</v>
      </c>
      <c r="L68" s="1"/>
      <c r="M68" s="1"/>
      <c r="N68" s="1"/>
      <c r="O68" s="1"/>
      <c r="P68" s="1"/>
      <c r="Q68" s="1"/>
      <c r="R68" s="1"/>
    </row>
    <row r="69" spans="1:18" ht="20.25" customHeight="1" x14ac:dyDescent="0.25">
      <c r="A69" s="30">
        <v>5001045</v>
      </c>
      <c r="B69" s="31" t="s">
        <v>109</v>
      </c>
      <c r="C69" s="72">
        <f t="shared" si="17"/>
        <v>5.6958000000000011</v>
      </c>
      <c r="D69" s="87">
        <f t="shared" si="3"/>
        <v>10.6149</v>
      </c>
      <c r="E69" s="32"/>
      <c r="F69" s="100">
        <f t="shared" si="18"/>
        <v>0</v>
      </c>
      <c r="G69" s="7">
        <f t="shared" si="4"/>
        <v>5.6958000000000011</v>
      </c>
      <c r="H69" s="63">
        <v>8.6300000000000008</v>
      </c>
      <c r="I69" s="7">
        <f t="shared" si="5"/>
        <v>10.6149</v>
      </c>
      <c r="J69" s="7">
        <f t="shared" si="11"/>
        <v>0</v>
      </c>
      <c r="K69" s="7">
        <f t="shared" si="6"/>
        <v>0</v>
      </c>
      <c r="L69" s="1"/>
      <c r="M69" s="1"/>
      <c r="N69" s="1"/>
      <c r="O69" s="1"/>
      <c r="P69" s="1"/>
      <c r="Q69" s="1"/>
      <c r="R69" s="1"/>
    </row>
    <row r="70" spans="1:18" ht="20.25" customHeight="1" x14ac:dyDescent="0.25">
      <c r="A70" s="16">
        <v>5800000</v>
      </c>
      <c r="B70" s="3" t="s">
        <v>89</v>
      </c>
      <c r="C70" s="69">
        <f t="shared" si="17"/>
        <v>59.050200000000004</v>
      </c>
      <c r="D70" s="84">
        <f t="shared" si="3"/>
        <v>110.04809999999999</v>
      </c>
      <c r="E70" s="4"/>
      <c r="F70" s="97">
        <f t="shared" si="18"/>
        <v>0</v>
      </c>
      <c r="G70" s="7">
        <f t="shared" si="4"/>
        <v>59.050200000000004</v>
      </c>
      <c r="H70" s="63">
        <v>89.47</v>
      </c>
      <c r="I70" s="7">
        <f t="shared" si="5"/>
        <v>110.04809999999999</v>
      </c>
      <c r="J70" s="7">
        <f t="shared" si="11"/>
        <v>0</v>
      </c>
      <c r="K70" s="7">
        <f t="shared" si="6"/>
        <v>0</v>
      </c>
      <c r="L70" s="1"/>
      <c r="M70" s="1"/>
      <c r="N70" s="1"/>
      <c r="O70" s="1"/>
      <c r="P70" s="1"/>
      <c r="Q70" s="1"/>
      <c r="R70" s="1"/>
    </row>
    <row r="71" spans="1:18" ht="20.25" customHeight="1" x14ac:dyDescent="0.25">
      <c r="A71" s="8">
        <v>11779000</v>
      </c>
      <c r="B71" s="5" t="s">
        <v>90</v>
      </c>
      <c r="C71" s="68">
        <f t="shared" si="17"/>
        <v>74.322600000000008</v>
      </c>
      <c r="D71" s="83">
        <f t="shared" si="3"/>
        <v>138.5103</v>
      </c>
      <c r="E71" s="6"/>
      <c r="F71" s="96">
        <f t="shared" si="18"/>
        <v>0</v>
      </c>
      <c r="G71" s="7">
        <f t="shared" si="4"/>
        <v>74.322600000000008</v>
      </c>
      <c r="H71" s="63">
        <v>112.61</v>
      </c>
      <c r="I71" s="7">
        <f t="shared" si="5"/>
        <v>138.5103</v>
      </c>
      <c r="J71" s="7">
        <f t="shared" si="11"/>
        <v>0</v>
      </c>
      <c r="K71" s="7">
        <f t="shared" si="6"/>
        <v>0</v>
      </c>
    </row>
    <row r="72" spans="1:18" s="21" customFormat="1" ht="20.25" customHeight="1" x14ac:dyDescent="0.25">
      <c r="A72" s="26" t="s">
        <v>26</v>
      </c>
      <c r="B72" s="19" t="s">
        <v>110</v>
      </c>
      <c r="C72" s="73">
        <f t="shared" si="17"/>
        <v>22.671000000000003</v>
      </c>
      <c r="D72" s="88">
        <f t="shared" si="3"/>
        <v>42.250500000000002</v>
      </c>
      <c r="E72" s="23"/>
      <c r="F72" s="101">
        <f t="shared" si="18"/>
        <v>0</v>
      </c>
      <c r="G72" s="7">
        <f t="shared" si="4"/>
        <v>22.671000000000003</v>
      </c>
      <c r="H72" s="63">
        <v>34.35</v>
      </c>
      <c r="I72" s="7">
        <f t="shared" si="5"/>
        <v>42.250500000000002</v>
      </c>
      <c r="J72" s="22">
        <f t="shared" ref="J72:J83" si="21">(H72*E72)</f>
        <v>0</v>
      </c>
      <c r="K72" s="7">
        <f t="shared" si="6"/>
        <v>0</v>
      </c>
    </row>
    <row r="73" spans="1:18" s="21" customFormat="1" ht="20.25" customHeight="1" x14ac:dyDescent="0.25">
      <c r="A73" s="43" t="s">
        <v>18</v>
      </c>
      <c r="B73" s="18" t="s">
        <v>91</v>
      </c>
      <c r="C73" s="74">
        <f t="shared" si="17"/>
        <v>9.2531999999999996</v>
      </c>
      <c r="D73" s="89">
        <f t="shared" si="3"/>
        <v>17.244599999999998</v>
      </c>
      <c r="E73" s="20"/>
      <c r="F73" s="102">
        <f t="shared" si="9"/>
        <v>0</v>
      </c>
      <c r="G73" s="7">
        <f t="shared" ref="G73:G83" si="22">H73*0.66</f>
        <v>9.2531999999999996</v>
      </c>
      <c r="H73" s="63">
        <v>14.02</v>
      </c>
      <c r="I73" s="7">
        <f t="shared" ref="I73:I83" si="23">H73*1.23</f>
        <v>17.244599999999998</v>
      </c>
      <c r="J73" s="22">
        <f t="shared" si="21"/>
        <v>0</v>
      </c>
      <c r="K73" s="7">
        <f t="shared" ref="K73:K83" si="24">(E73*H73)*0.34</f>
        <v>0</v>
      </c>
    </row>
    <row r="74" spans="1:18" s="21" customFormat="1" ht="20.25" customHeight="1" x14ac:dyDescent="0.25">
      <c r="A74" s="26" t="s">
        <v>19</v>
      </c>
      <c r="B74" s="19" t="s">
        <v>92</v>
      </c>
      <c r="C74" s="73">
        <f t="shared" si="17"/>
        <v>9.2531999999999996</v>
      </c>
      <c r="D74" s="88">
        <f t="shared" si="3"/>
        <v>17.244599999999998</v>
      </c>
      <c r="E74" s="23"/>
      <c r="F74" s="101">
        <f t="shared" si="9"/>
        <v>0</v>
      </c>
      <c r="G74" s="7">
        <f t="shared" si="22"/>
        <v>9.2531999999999996</v>
      </c>
      <c r="H74" s="63">
        <v>14.02</v>
      </c>
      <c r="I74" s="7">
        <f t="shared" si="23"/>
        <v>17.244599999999998</v>
      </c>
      <c r="J74" s="22">
        <f t="shared" si="21"/>
        <v>0</v>
      </c>
      <c r="K74" s="7">
        <f t="shared" si="24"/>
        <v>0</v>
      </c>
    </row>
    <row r="75" spans="1:18" s="21" customFormat="1" ht="20.25" customHeight="1" x14ac:dyDescent="0.25">
      <c r="A75" s="43" t="s">
        <v>20</v>
      </c>
      <c r="B75" s="18" t="s">
        <v>93</v>
      </c>
      <c r="C75" s="74">
        <f t="shared" si="17"/>
        <v>9.2531999999999996</v>
      </c>
      <c r="D75" s="89">
        <f t="shared" si="3"/>
        <v>17.244599999999998</v>
      </c>
      <c r="E75" s="20"/>
      <c r="F75" s="102">
        <f t="shared" si="9"/>
        <v>0</v>
      </c>
      <c r="G75" s="7">
        <f t="shared" si="22"/>
        <v>9.2531999999999996</v>
      </c>
      <c r="H75" s="63">
        <v>14.02</v>
      </c>
      <c r="I75" s="7">
        <f t="shared" si="23"/>
        <v>17.244599999999998</v>
      </c>
      <c r="J75" s="22">
        <f t="shared" si="21"/>
        <v>0</v>
      </c>
      <c r="K75" s="7">
        <f t="shared" si="24"/>
        <v>0</v>
      </c>
    </row>
    <row r="76" spans="1:18" s="21" customFormat="1" ht="20.25" customHeight="1" x14ac:dyDescent="0.25">
      <c r="A76" s="26" t="s">
        <v>21</v>
      </c>
      <c r="B76" s="19" t="s">
        <v>94</v>
      </c>
      <c r="C76" s="73">
        <f t="shared" si="17"/>
        <v>9.2531999999999996</v>
      </c>
      <c r="D76" s="88">
        <f t="shared" ref="D76:D82" si="25">I76</f>
        <v>17.244599999999998</v>
      </c>
      <c r="E76" s="23"/>
      <c r="F76" s="101">
        <f t="shared" si="9"/>
        <v>0</v>
      </c>
      <c r="G76" s="7">
        <f t="shared" si="22"/>
        <v>9.2531999999999996</v>
      </c>
      <c r="H76" s="63">
        <v>14.02</v>
      </c>
      <c r="I76" s="7">
        <f t="shared" si="23"/>
        <v>17.244599999999998</v>
      </c>
      <c r="J76" s="22">
        <f t="shared" si="21"/>
        <v>0</v>
      </c>
      <c r="K76" s="7">
        <f t="shared" si="24"/>
        <v>0</v>
      </c>
    </row>
    <row r="77" spans="1:18" ht="20.25" customHeight="1" x14ac:dyDescent="0.25">
      <c r="A77" s="8">
        <v>51509002</v>
      </c>
      <c r="B77" s="5" t="s">
        <v>111</v>
      </c>
      <c r="C77" s="68">
        <f t="shared" si="17"/>
        <v>31.541399999999999</v>
      </c>
      <c r="D77" s="83">
        <f t="shared" si="25"/>
        <v>58.781700000000001</v>
      </c>
      <c r="E77" s="6"/>
      <c r="F77" s="96">
        <f t="shared" ref="F77:F83" si="26">(E77*C77)</f>
        <v>0</v>
      </c>
      <c r="G77" s="7">
        <f t="shared" si="22"/>
        <v>31.541399999999999</v>
      </c>
      <c r="H77" s="63">
        <v>47.79</v>
      </c>
      <c r="I77" s="7">
        <f t="shared" si="23"/>
        <v>58.781700000000001</v>
      </c>
      <c r="J77" s="7">
        <f t="shared" si="21"/>
        <v>0</v>
      </c>
      <c r="K77" s="7">
        <f t="shared" si="24"/>
        <v>0</v>
      </c>
      <c r="L77" s="1"/>
      <c r="M77" s="1"/>
      <c r="N77" s="1"/>
      <c r="O77" s="1"/>
      <c r="P77" s="1"/>
      <c r="Q77" s="1"/>
      <c r="R77" s="1"/>
    </row>
    <row r="78" spans="1:18" ht="20.25" customHeight="1" x14ac:dyDescent="0.25">
      <c r="A78" s="9">
        <v>5135902</v>
      </c>
      <c r="B78" s="3" t="s">
        <v>95</v>
      </c>
      <c r="C78" s="69">
        <f t="shared" si="17"/>
        <v>7.7484000000000002</v>
      </c>
      <c r="D78" s="84">
        <f t="shared" si="25"/>
        <v>14.440200000000001</v>
      </c>
      <c r="E78" s="4"/>
      <c r="F78" s="97">
        <f t="shared" si="26"/>
        <v>0</v>
      </c>
      <c r="G78" s="7">
        <f t="shared" si="22"/>
        <v>7.7484000000000002</v>
      </c>
      <c r="H78" s="63">
        <v>11.74</v>
      </c>
      <c r="I78" s="7">
        <f t="shared" si="23"/>
        <v>14.440200000000001</v>
      </c>
      <c r="J78" s="7">
        <f t="shared" si="21"/>
        <v>0</v>
      </c>
      <c r="K78" s="7">
        <f t="shared" si="24"/>
        <v>0</v>
      </c>
      <c r="L78" s="1"/>
      <c r="M78" s="1"/>
      <c r="N78" s="1"/>
      <c r="O78" s="1"/>
      <c r="P78" s="1"/>
      <c r="Q78" s="1"/>
      <c r="R78" s="1"/>
    </row>
    <row r="79" spans="1:18" ht="20.25" customHeight="1" x14ac:dyDescent="0.25">
      <c r="A79" s="8">
        <v>5120915</v>
      </c>
      <c r="B79" s="5" t="s">
        <v>96</v>
      </c>
      <c r="C79" s="68">
        <f t="shared" si="17"/>
        <v>15.641999999999999</v>
      </c>
      <c r="D79" s="83">
        <f t="shared" si="25"/>
        <v>29.151</v>
      </c>
      <c r="E79" s="6"/>
      <c r="F79" s="96">
        <f t="shared" si="26"/>
        <v>0</v>
      </c>
      <c r="G79" s="7">
        <f t="shared" si="22"/>
        <v>15.641999999999999</v>
      </c>
      <c r="H79" s="63">
        <v>23.7</v>
      </c>
      <c r="I79" s="7">
        <f t="shared" si="23"/>
        <v>29.151</v>
      </c>
      <c r="J79" s="7">
        <f t="shared" si="21"/>
        <v>0</v>
      </c>
      <c r="K79" s="7">
        <f t="shared" si="24"/>
        <v>0</v>
      </c>
      <c r="L79" s="1"/>
      <c r="M79" s="1"/>
      <c r="N79" s="1"/>
      <c r="O79" s="1"/>
      <c r="P79" s="1"/>
      <c r="Q79" s="1"/>
      <c r="R79" s="1"/>
    </row>
    <row r="80" spans="1:18" ht="20.25" customHeight="1" x14ac:dyDescent="0.25">
      <c r="A80" s="9">
        <v>5120916</v>
      </c>
      <c r="B80" s="3" t="s">
        <v>97</v>
      </c>
      <c r="C80" s="69">
        <f t="shared" si="17"/>
        <v>15.780600000000002</v>
      </c>
      <c r="D80" s="84">
        <f t="shared" si="25"/>
        <v>29.409299999999998</v>
      </c>
      <c r="E80" s="4"/>
      <c r="F80" s="97">
        <f t="shared" si="26"/>
        <v>0</v>
      </c>
      <c r="G80" s="7">
        <f t="shared" si="22"/>
        <v>15.780600000000002</v>
      </c>
      <c r="H80" s="63">
        <v>23.91</v>
      </c>
      <c r="I80" s="7">
        <f t="shared" si="23"/>
        <v>29.409299999999998</v>
      </c>
      <c r="J80" s="7">
        <f t="shared" si="21"/>
        <v>0</v>
      </c>
      <c r="K80" s="7">
        <f t="shared" si="24"/>
        <v>0</v>
      </c>
      <c r="L80" s="1"/>
      <c r="M80" s="1"/>
      <c r="N80" s="1"/>
      <c r="O80" s="1"/>
      <c r="P80" s="1"/>
      <c r="Q80" s="1"/>
      <c r="R80" s="1"/>
    </row>
    <row r="81" spans="1:18" ht="20.25" customHeight="1" x14ac:dyDescent="0.25">
      <c r="A81" s="8">
        <v>5120912</v>
      </c>
      <c r="B81" s="5" t="s">
        <v>98</v>
      </c>
      <c r="C81" s="68">
        <f t="shared" si="17"/>
        <v>7.7484000000000002</v>
      </c>
      <c r="D81" s="83">
        <f t="shared" si="25"/>
        <v>14.440200000000001</v>
      </c>
      <c r="E81" s="6"/>
      <c r="F81" s="96">
        <f t="shared" si="26"/>
        <v>0</v>
      </c>
      <c r="G81" s="7">
        <f t="shared" si="22"/>
        <v>7.7484000000000002</v>
      </c>
      <c r="H81" s="63">
        <v>11.74</v>
      </c>
      <c r="I81" s="7">
        <f t="shared" si="23"/>
        <v>14.440200000000001</v>
      </c>
      <c r="J81" s="7">
        <f t="shared" si="21"/>
        <v>0</v>
      </c>
      <c r="K81" s="7">
        <f t="shared" si="24"/>
        <v>0</v>
      </c>
      <c r="L81" s="1"/>
      <c r="M81" s="1"/>
      <c r="N81" s="1"/>
      <c r="O81" s="1"/>
      <c r="P81" s="1"/>
      <c r="Q81" s="1"/>
      <c r="R81" s="1"/>
    </row>
    <row r="82" spans="1:18" ht="20.25" customHeight="1" x14ac:dyDescent="0.25">
      <c r="A82" s="9">
        <v>5120913</v>
      </c>
      <c r="B82" s="3" t="s">
        <v>99</v>
      </c>
      <c r="C82" s="69">
        <f t="shared" si="17"/>
        <v>7.8936000000000011</v>
      </c>
      <c r="D82" s="84">
        <f t="shared" si="25"/>
        <v>14.710800000000001</v>
      </c>
      <c r="E82" s="4"/>
      <c r="F82" s="97">
        <f t="shared" si="26"/>
        <v>0</v>
      </c>
      <c r="G82" s="7">
        <f t="shared" si="22"/>
        <v>7.8936000000000011</v>
      </c>
      <c r="H82" s="63">
        <v>11.96</v>
      </c>
      <c r="I82" s="7">
        <f t="shared" si="23"/>
        <v>14.710800000000001</v>
      </c>
      <c r="J82" s="7">
        <f t="shared" si="21"/>
        <v>0</v>
      </c>
      <c r="K82" s="7">
        <f t="shared" si="24"/>
        <v>0</v>
      </c>
      <c r="L82" s="1"/>
      <c r="M82" s="1"/>
      <c r="N82" s="1"/>
      <c r="O82" s="1"/>
      <c r="P82" s="1"/>
      <c r="Q82" s="1"/>
      <c r="R82" s="1"/>
    </row>
    <row r="83" spans="1:18" s="21" customFormat="1" ht="20.25" customHeight="1" thickBot="1" x14ac:dyDescent="0.3">
      <c r="A83" s="44" t="s">
        <v>24</v>
      </c>
      <c r="B83" s="45" t="s">
        <v>25</v>
      </c>
      <c r="C83" s="75">
        <f t="shared" si="17"/>
        <v>10.672200000000002</v>
      </c>
      <c r="D83" s="90">
        <f t="shared" ref="D83" si="27">I83</f>
        <v>19.889100000000003</v>
      </c>
      <c r="E83" s="46"/>
      <c r="F83" s="103">
        <f t="shared" si="26"/>
        <v>0</v>
      </c>
      <c r="G83" s="7">
        <f t="shared" si="22"/>
        <v>10.672200000000002</v>
      </c>
      <c r="H83" s="63">
        <v>16.170000000000002</v>
      </c>
      <c r="I83" s="7">
        <f t="shared" si="23"/>
        <v>19.889100000000003</v>
      </c>
      <c r="J83" s="22">
        <f t="shared" si="21"/>
        <v>0</v>
      </c>
      <c r="K83" s="7">
        <f t="shared" si="24"/>
        <v>0</v>
      </c>
    </row>
    <row r="84" spans="1:18" ht="20.25" customHeight="1" thickBot="1" x14ac:dyDescent="0.3">
      <c r="A84" s="33"/>
      <c r="B84" s="34"/>
      <c r="C84" s="76"/>
      <c r="D84" s="91"/>
      <c r="E84" s="35"/>
      <c r="F84" s="91"/>
      <c r="G84" s="7"/>
      <c r="H84" s="63"/>
      <c r="I84" s="7"/>
      <c r="J84" s="7"/>
      <c r="K84" s="7">
        <f>SUM(K8:K83)</f>
        <v>0</v>
      </c>
      <c r="L84" s="1"/>
      <c r="M84" s="1"/>
      <c r="N84" s="1"/>
      <c r="O84" s="1"/>
      <c r="P84" s="1"/>
      <c r="Q84" s="1"/>
      <c r="R84" s="1"/>
    </row>
    <row r="85" spans="1:18" ht="20.25" customHeight="1" thickBot="1" x14ac:dyDescent="0.3">
      <c r="A85" s="50"/>
      <c r="B85" s="14" t="s">
        <v>115</v>
      </c>
      <c r="C85" s="77"/>
      <c r="D85" s="92"/>
      <c r="E85" s="51"/>
      <c r="F85" s="104" t="str">
        <f>IF(F87&gt;=130,"ANO","NIE")</f>
        <v>NIE</v>
      </c>
    </row>
    <row r="86" spans="1:18" ht="20.25" customHeight="1" thickBot="1" x14ac:dyDescent="0.3"/>
    <row r="87" spans="1:18" ht="20.25" customHeight="1" thickBot="1" x14ac:dyDescent="0.3">
      <c r="A87" s="52"/>
      <c r="B87" s="106" t="s">
        <v>116</v>
      </c>
      <c r="C87" s="107"/>
      <c r="D87" s="64"/>
      <c r="E87" s="53"/>
      <c r="F87" s="105">
        <f>SUM(F1:F83)</f>
        <v>0</v>
      </c>
    </row>
    <row r="88" spans="1:18" ht="20.25" customHeight="1" thickBot="1" x14ac:dyDescent="0.3">
      <c r="A88" s="54"/>
      <c r="B88" s="1"/>
      <c r="C88" s="79"/>
      <c r="D88" s="93"/>
      <c r="E88" s="1"/>
      <c r="F88" s="93"/>
    </row>
    <row r="89" spans="1:18" ht="20.25" customHeight="1" thickBot="1" x14ac:dyDescent="0.3">
      <c r="A89" s="52"/>
      <c r="B89" s="15" t="s">
        <v>117</v>
      </c>
      <c r="C89" s="80"/>
      <c r="D89" s="64"/>
      <c r="E89" s="53"/>
      <c r="F89" s="105">
        <f>K84</f>
        <v>0</v>
      </c>
    </row>
  </sheetData>
  <sheetProtection sheet="1" objects="1" scenarios="1"/>
  <mergeCells count="7">
    <mergeCell ref="B87:C87"/>
    <mergeCell ref="A1:F1"/>
    <mergeCell ref="A2:F2"/>
    <mergeCell ref="B4:F4"/>
    <mergeCell ref="B5:F5"/>
    <mergeCell ref="A47:F47"/>
    <mergeCell ref="A61:F61"/>
  </mergeCells>
  <pageMargins left="0.7" right="0.7" top="0.78740157499999996" bottom="0.78740157499999996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Němeček, Petr</cp:lastModifiedBy>
  <cp:lastPrinted>2025-03-03T10:32:28Z</cp:lastPrinted>
  <dcterms:created xsi:type="dcterms:W3CDTF">2024-03-18T05:53:30Z</dcterms:created>
  <dcterms:modified xsi:type="dcterms:W3CDTF">2026-03-26T12:07:53Z</dcterms:modified>
</cp:coreProperties>
</file>