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ivatel\Documents\Box\Brožury\2025\"/>
    </mc:Choice>
  </mc:AlternateContent>
  <xr:revisionPtr revIDLastSave="0" documentId="13_ncr:1_{09358069-45EC-45F5-9376-E8E2442811CD}" xr6:coauthVersionLast="47" xr6:coauthVersionMax="47" xr10:uidLastSave="{00000000-0000-0000-0000-000000000000}"/>
  <bookViews>
    <workbookView xWindow="-120" yWindow="-120" windowWidth="29040" windowHeight="15840" xr2:uid="{99B26EB9-0218-4382-81E9-EFF94E98925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13" i="1"/>
  <c r="P14" i="1"/>
  <c r="P15" i="1"/>
  <c r="P16" i="1"/>
  <c r="P17" i="1"/>
  <c r="P18" i="1"/>
  <c r="P19" i="1"/>
  <c r="P20" i="1"/>
  <c r="P13" i="1"/>
  <c r="Q14" i="1"/>
  <c r="Q15" i="1"/>
  <c r="Q16" i="1"/>
  <c r="Q17" i="1"/>
  <c r="Q18" i="1"/>
  <c r="Q19" i="1"/>
  <c r="Q20" i="1"/>
  <c r="Q13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13" i="1"/>
  <c r="F13" i="1" s="1"/>
  <c r="I14" i="1"/>
  <c r="H14" i="1" s="1"/>
  <c r="I15" i="1"/>
  <c r="I16" i="1"/>
  <c r="H16" i="1" s="1"/>
  <c r="I17" i="1"/>
  <c r="H17" i="1" s="1"/>
  <c r="I18" i="1"/>
  <c r="H18" i="1" s="1"/>
  <c r="I19" i="1"/>
  <c r="I20" i="1"/>
  <c r="H20" i="1" s="1"/>
  <c r="I13" i="1"/>
  <c r="H13" i="1" s="1"/>
  <c r="H21" i="1"/>
  <c r="K20" i="1"/>
  <c r="L20" i="1" s="1"/>
  <c r="K19" i="1"/>
  <c r="L19" i="1" s="1"/>
  <c r="H19" i="1"/>
  <c r="K18" i="1"/>
  <c r="L18" i="1" s="1"/>
  <c r="K17" i="1"/>
  <c r="L17" i="1" s="1"/>
  <c r="K16" i="1"/>
  <c r="L16" i="1" s="1"/>
  <c r="K15" i="1"/>
  <c r="L15" i="1" s="1"/>
  <c r="H15" i="1"/>
  <c r="K14" i="1"/>
  <c r="L14" i="1" s="1"/>
  <c r="K13" i="1"/>
  <c r="L13" i="1" s="1"/>
  <c r="I12" i="1"/>
  <c r="Q21" i="1" l="1"/>
  <c r="F25" i="1" s="1"/>
  <c r="P23" i="1"/>
  <c r="F23" i="1" l="1"/>
</calcChain>
</file>

<file path=xl/sharedStrings.xml><?xml version="1.0" encoding="utf-8"?>
<sst xmlns="http://schemas.openxmlformats.org/spreadsheetml/2006/main" count="39" uniqueCount="39">
  <si>
    <t>Jméno zákazníka:</t>
  </si>
  <si>
    <t>IČO:</t>
  </si>
  <si>
    <t>Kat. číslo</t>
  </si>
  <si>
    <t>Název výrobku</t>
  </si>
  <si>
    <t>Doporučená prodejní cena s DPH</t>
  </si>
  <si>
    <t>Nákupní cena za 1ks bez DPH po slevě 34%</t>
  </si>
  <si>
    <t>bez dph</t>
  </si>
  <si>
    <t>s dph</t>
  </si>
  <si>
    <t>s dph zaokr</t>
  </si>
  <si>
    <t>objednávka před slevou</t>
  </si>
  <si>
    <t>úspora</t>
  </si>
  <si>
    <t>581620</t>
  </si>
  <si>
    <t>Combo 150MLBK095 + 2x 95TXL064E (38cm,325",1,3mm)</t>
  </si>
  <si>
    <t>578708</t>
  </si>
  <si>
    <t>Combo 150TXLBK095+2X 95TXL064E (38cm,325",1,3mm)</t>
  </si>
  <si>
    <t>543486</t>
  </si>
  <si>
    <t>Combo 158PXBK095+2x 21BPX064E (38cm,325",1,5mm)</t>
  </si>
  <si>
    <t>543437</t>
  </si>
  <si>
    <t>Combo 140SDEA041+2x 91PX052E  (35cm, 3/8", 1,3mm)</t>
  </si>
  <si>
    <t>561601</t>
  </si>
  <si>
    <t>Combo 140SXEA041 + 2x 91VXL052E (35cm, 3/8", 1,3mm)</t>
  </si>
  <si>
    <t>543483</t>
  </si>
  <si>
    <t>Combo 160SDEA041+2x 91P056E (40cm, 3/8", 1,3mm)</t>
  </si>
  <si>
    <t>543482</t>
  </si>
  <si>
    <t>Combo 140SDEA074+2x 91P050E (35cm, 3/8", 1,3mm)</t>
  </si>
  <si>
    <t>559166</t>
  </si>
  <si>
    <t>Combo 140SXEA074 + 2x 91VXL050E (35cm, 3/8", 1,3mm)</t>
  </si>
  <si>
    <r>
      <t xml:space="preserve">Celkem bez DPH po slevě </t>
    </r>
    <r>
      <rPr>
        <b/>
        <sz val="12"/>
        <color rgb="FFFF0000"/>
        <rFont val="Times New Roman"/>
        <family val="1"/>
        <charset val="238"/>
      </rPr>
      <t>35%</t>
    </r>
  </si>
  <si>
    <t>Celková hodnota objednávky po slevě 35%</t>
  </si>
  <si>
    <t xml:space="preserve">Objednané množství   </t>
  </si>
  <si>
    <r>
      <t xml:space="preserve">Nákupní cena za 1ks bez DPH po slevě </t>
    </r>
    <r>
      <rPr>
        <b/>
        <sz val="12"/>
        <color rgb="FFFF0000"/>
        <rFont val="Times New Roman"/>
        <family val="1"/>
        <charset val="238"/>
      </rPr>
      <t>35%</t>
    </r>
  </si>
  <si>
    <t>Combo (Lišta + 2 řetězy)</t>
  </si>
  <si>
    <t xml:space="preserve">Objednávky posílejte na email: prodej@agroles-oregon.cz </t>
  </si>
  <si>
    <r>
      <t xml:space="preserve">Akce platí od </t>
    </r>
    <r>
      <rPr>
        <b/>
        <sz val="12"/>
        <color rgb="FFFF0000"/>
        <rFont val="Arial"/>
        <family val="2"/>
        <charset val="238"/>
      </rPr>
      <t xml:space="preserve">17.2. do 24.2.2025 </t>
    </r>
    <r>
      <rPr>
        <b/>
        <sz val="12"/>
        <color theme="1"/>
        <rFont val="Arial"/>
        <family val="2"/>
        <charset val="238"/>
      </rPr>
      <t xml:space="preserve"> nebo do vyprodání skladových zásob určených pro tuto akci</t>
    </r>
    <r>
      <rPr>
        <b/>
        <sz val="12"/>
        <rFont val="Arial"/>
        <family val="2"/>
        <charset val="238"/>
      </rPr>
      <t xml:space="preserve">. </t>
    </r>
  </si>
  <si>
    <t xml:space="preserve"> Tuto akci nelze vložitt do B2B systému. Pro objednávky použijte přiložený objednávkový formulář a zašlete na prodej@agroles-oregon.cz !!!!!!</t>
  </si>
  <si>
    <t>(akční objednávku nelze vložit do systému B2B) !!!!!!!</t>
  </si>
  <si>
    <t xml:space="preserve">OBJEDNÁVKOVÝ FORMULÁŘ                                                                   </t>
  </si>
  <si>
    <t xml:space="preserve">COMBO (lišta + 2 řetězy) OREGON  2025 </t>
  </si>
  <si>
    <t>Vaše úspora z této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</si>
</sst>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č&quot;"/>
    <numFmt numFmtId="165" formatCode="#,##0.00\ &quot;Kč&quot;"/>
    <numFmt numFmtId="166" formatCode="_-* #,##0.00&quot; Kč&quot;_-;\-* #,##0.00&quot; Kč&quot;_-;_-* \-??&quot; Kč&quot;_-;_-@_-"/>
    <numFmt numFmtId="167" formatCode="\$#,##0.00"/>
    <numFmt numFmtId="170" formatCode="#,##0\ &quot;Kč&quot;"/>
  </numFmts>
  <fonts count="25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  <charset val="238"/>
    </font>
    <font>
      <b/>
      <sz val="12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51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9" fontId="5" fillId="0" borderId="0">
      <alignment wrapText="1"/>
    </xf>
  </cellStyleXfs>
  <cellXfs count="81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horizontal="right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left"/>
    </xf>
    <xf numFmtId="49" fontId="6" fillId="3" borderId="3" xfId="2" applyFont="1" applyFill="1" applyBorder="1" applyAlignment="1">
      <alignment horizontal="left" vertical="center" wrapText="1"/>
    </xf>
    <xf numFmtId="0" fontId="6" fillId="3" borderId="7" xfId="2" applyNumberFormat="1" applyFont="1" applyFill="1" applyBorder="1" applyAlignment="1">
      <alignment horizontal="center" vertical="center" wrapText="1"/>
    </xf>
    <xf numFmtId="49" fontId="6" fillId="3" borderId="8" xfId="2" applyFont="1" applyFill="1" applyBorder="1" applyAlignment="1">
      <alignment horizontal="center" vertical="center" wrapText="1"/>
    </xf>
    <xf numFmtId="49" fontId="6" fillId="3" borderId="9" xfId="2" applyFont="1" applyFill="1" applyBorder="1" applyAlignment="1">
      <alignment horizontal="center" vertical="center" wrapText="1"/>
    </xf>
    <xf numFmtId="49" fontId="8" fillId="3" borderId="8" xfId="2" applyFont="1" applyFill="1" applyBorder="1" applyAlignment="1">
      <alignment horizontal="center" vertical="center" wrapText="1"/>
    </xf>
    <xf numFmtId="49" fontId="6" fillId="3" borderId="5" xfId="2" applyFont="1" applyFill="1" applyBorder="1" applyAlignment="1">
      <alignment horizontal="center" vertical="center" wrapText="1"/>
    </xf>
    <xf numFmtId="49" fontId="6" fillId="3" borderId="10" xfId="2" applyFont="1" applyFill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right"/>
    </xf>
    <xf numFmtId="4" fontId="9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164" fontId="11" fillId="0" borderId="0" xfId="1" applyNumberFormat="1" applyFont="1"/>
    <xf numFmtId="0" fontId="9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center" vertical="center"/>
    </xf>
    <xf numFmtId="166" fontId="10" fillId="0" borderId="0" xfId="1" applyNumberFormat="1" applyFont="1" applyAlignment="1">
      <alignment horizontal="right" vertical="center"/>
    </xf>
    <xf numFmtId="49" fontId="15" fillId="0" borderId="0" xfId="1" applyNumberFormat="1" applyFont="1" applyAlignment="1">
      <alignment horizontal="left"/>
    </xf>
    <xf numFmtId="0" fontId="16" fillId="0" borderId="0" xfId="1" applyFont="1" applyAlignment="1">
      <alignment horizontal="left"/>
    </xf>
    <xf numFmtId="167" fontId="17" fillId="0" borderId="0" xfId="1" applyNumberFormat="1" applyFont="1" applyAlignment="1">
      <alignment horizontal="center"/>
    </xf>
    <xf numFmtId="0" fontId="17" fillId="0" borderId="0" xfId="1" applyFont="1"/>
    <xf numFmtId="164" fontId="17" fillId="0" borderId="0" xfId="1" applyNumberFormat="1" applyFont="1"/>
    <xf numFmtId="49" fontId="16" fillId="0" borderId="0" xfId="1" applyNumberFormat="1" applyFont="1" applyAlignment="1">
      <alignment horizontal="left"/>
    </xf>
    <xf numFmtId="167" fontId="3" fillId="0" borderId="0" xfId="1" applyNumberFormat="1" applyFont="1" applyAlignment="1">
      <alignment horizontal="center" vertical="center"/>
    </xf>
    <xf numFmtId="0" fontId="18" fillId="0" borderId="0" xfId="1" applyFont="1"/>
    <xf numFmtId="0" fontId="1" fillId="0" borderId="0" xfId="1" applyAlignment="1">
      <alignment horizontal="center"/>
    </xf>
    <xf numFmtId="2" fontId="1" fillId="0" borderId="0" xfId="1" applyNumberFormat="1"/>
    <xf numFmtId="2" fontId="0" fillId="0" borderId="0" xfId="0" applyNumberFormat="1"/>
    <xf numFmtId="0" fontId="9" fillId="4" borderId="12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164" fontId="19" fillId="0" borderId="0" xfId="1" applyNumberFormat="1" applyFont="1" applyAlignment="1">
      <alignment vertical="center"/>
    </xf>
    <xf numFmtId="4" fontId="0" fillId="0" borderId="13" xfId="0" applyNumberForma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165" fontId="19" fillId="0" borderId="0" xfId="1" applyNumberFormat="1" applyFont="1" applyAlignment="1">
      <alignment vertical="center"/>
    </xf>
    <xf numFmtId="0" fontId="20" fillId="0" borderId="0" xfId="0" applyFont="1" applyAlignment="1">
      <alignment vertical="center"/>
    </xf>
    <xf numFmtId="4" fontId="0" fillId="0" borderId="14" xfId="0" applyNumberFormat="1" applyBorder="1" applyAlignment="1">
      <alignment horizontal="center" vertical="center"/>
    </xf>
    <xf numFmtId="165" fontId="19" fillId="0" borderId="0" xfId="1" applyNumberFormat="1" applyFont="1" applyAlignment="1">
      <alignment horizontal="right" vertical="center"/>
    </xf>
    <xf numFmtId="170" fontId="19" fillId="0" borderId="0" xfId="1" applyNumberFormat="1" applyFont="1" applyAlignment="1">
      <alignment horizontal="right" vertical="center"/>
    </xf>
    <xf numFmtId="0" fontId="12" fillId="0" borderId="16" xfId="1" applyFont="1" applyBorder="1" applyAlignment="1" applyProtection="1">
      <alignment horizontal="center" vertical="center"/>
      <protection locked="0"/>
    </xf>
    <xf numFmtId="164" fontId="13" fillId="0" borderId="16" xfId="1" applyNumberFormat="1" applyFont="1" applyBorder="1" applyAlignment="1">
      <alignment vertical="center"/>
    </xf>
    <xf numFmtId="0" fontId="12" fillId="6" borderId="15" xfId="1" applyFont="1" applyFill="1" applyBorder="1" applyAlignment="1" applyProtection="1">
      <alignment horizontal="center" vertical="center"/>
      <protection locked="0"/>
    </xf>
    <xf numFmtId="164" fontId="13" fillId="5" borderId="5" xfId="1" applyNumberFormat="1" applyFont="1" applyFill="1" applyBorder="1" applyAlignment="1">
      <alignment vertical="center"/>
    </xf>
    <xf numFmtId="0" fontId="12" fillId="0" borderId="19" xfId="1" applyFont="1" applyBorder="1" applyAlignment="1" applyProtection="1">
      <alignment horizontal="center" vertical="center"/>
      <protection locked="0"/>
    </xf>
    <xf numFmtId="164" fontId="13" fillId="0" borderId="19" xfId="1" applyNumberFormat="1" applyFont="1" applyBorder="1" applyAlignment="1">
      <alignment vertical="center"/>
    </xf>
    <xf numFmtId="49" fontId="22" fillId="0" borderId="20" xfId="0" applyNumberFormat="1" applyFont="1" applyBorder="1" applyAlignment="1">
      <alignment horizontal="center" vertical="center"/>
    </xf>
    <xf numFmtId="165" fontId="9" fillId="0" borderId="21" xfId="1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center"/>
    </xf>
    <xf numFmtId="49" fontId="22" fillId="5" borderId="3" xfId="0" applyNumberFormat="1" applyFont="1" applyFill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165" fontId="9" fillId="5" borderId="4" xfId="1" applyNumberFormat="1" applyFont="1" applyFill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49" fontId="22" fillId="5" borderId="2" xfId="0" applyNumberFormat="1" applyFont="1" applyFill="1" applyBorder="1" applyAlignment="1">
      <alignment horizontal="left" vertical="center"/>
    </xf>
    <xf numFmtId="49" fontId="22" fillId="0" borderId="17" xfId="0" applyNumberFormat="1" applyFont="1" applyBorder="1" applyAlignment="1">
      <alignment horizontal="left" vertical="center"/>
    </xf>
    <xf numFmtId="0" fontId="18" fillId="0" borderId="4" xfId="1" applyFont="1" applyBorder="1" applyAlignment="1">
      <alignment horizontal="center"/>
    </xf>
    <xf numFmtId="0" fontId="18" fillId="0" borderId="5" xfId="1" applyFont="1" applyBorder="1"/>
    <xf numFmtId="0" fontId="14" fillId="0" borderId="3" xfId="1" applyFont="1" applyBorder="1"/>
    <xf numFmtId="165" fontId="4" fillId="0" borderId="2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left" vertical="center"/>
    </xf>
    <xf numFmtId="167" fontId="3" fillId="0" borderId="0" xfId="1" applyNumberFormat="1" applyFont="1" applyBorder="1" applyAlignment="1">
      <alignment horizontal="center" vertical="center"/>
    </xf>
    <xf numFmtId="164" fontId="21" fillId="0" borderId="0" xfId="1" applyNumberFormat="1" applyFont="1" applyBorder="1" applyAlignment="1">
      <alignment horizontal="center" vertical="center"/>
    </xf>
    <xf numFmtId="167" fontId="3" fillId="0" borderId="3" xfId="1" applyNumberFormat="1" applyFont="1" applyBorder="1" applyAlignment="1">
      <alignment horizontal="left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5" xfId="1" applyNumberFormat="1" applyFon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170" fontId="9" fillId="0" borderId="18" xfId="1" applyNumberFormat="1" applyFont="1" applyBorder="1" applyAlignment="1">
      <alignment horizontal="center" vertical="center"/>
    </xf>
    <xf numFmtId="170" fontId="9" fillId="5" borderId="2" xfId="1" applyNumberFormat="1" applyFont="1" applyFill="1" applyBorder="1" applyAlignment="1">
      <alignment horizontal="center" vertical="center"/>
    </xf>
    <xf numFmtId="170" fontId="9" fillId="0" borderId="17" xfId="1" applyNumberFormat="1" applyFont="1" applyBorder="1" applyAlignment="1">
      <alignment horizontal="center" vertical="center"/>
    </xf>
  </cellXfs>
  <cellStyles count="3">
    <cellStyle name="Excel Built-in Normal" xfId="1" xr:uid="{8E9F1157-4A36-4917-A01D-91F385A98D7E}"/>
    <cellStyle name="Normal_Sheet1" xfId="2" xr:uid="{04278F24-26B6-409B-8DCF-962D274F8E8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1503-CDB4-40B8-ABA2-B667C3FFDAB4}">
  <dimension ref="A1:U28"/>
  <sheetViews>
    <sheetView tabSelected="1" workbookViewId="0">
      <selection activeCell="S13" sqref="S13"/>
    </sheetView>
  </sheetViews>
  <sheetFormatPr defaultRowHeight="15" x14ac:dyDescent="0.25"/>
  <cols>
    <col min="1" max="1" width="21.5703125" bestFit="1" customWidth="1"/>
    <col min="2" max="2" width="53.7109375" customWidth="1"/>
    <col min="3" max="4" width="13.5703125" bestFit="1" customWidth="1"/>
    <col min="5" max="5" width="13" customWidth="1"/>
    <col min="6" max="6" width="19.28515625" customWidth="1"/>
    <col min="7" max="7" width="9.42578125" customWidth="1"/>
    <col min="8" max="8" width="0.140625" hidden="1" customWidth="1"/>
    <col min="9" max="9" width="11.140625" hidden="1" customWidth="1"/>
    <col min="10" max="10" width="8" hidden="1" customWidth="1"/>
    <col min="11" max="11" width="10" hidden="1" customWidth="1"/>
    <col min="12" max="12" width="10.85546875" hidden="1" customWidth="1"/>
    <col min="13" max="13" width="8.42578125" hidden="1" customWidth="1"/>
    <col min="14" max="14" width="14.140625" style="30" hidden="1" customWidth="1"/>
    <col min="15" max="15" width="4" hidden="1" customWidth="1"/>
    <col min="16" max="16" width="22.5703125" hidden="1" customWidth="1"/>
    <col min="17" max="17" width="7" hidden="1" customWidth="1"/>
    <col min="18" max="18" width="37.85546875" hidden="1" customWidth="1"/>
    <col min="19" max="19" width="26.140625" customWidth="1"/>
    <col min="20" max="20" width="31" customWidth="1"/>
  </cols>
  <sheetData>
    <row r="1" spans="1:21" ht="45.75" customHeight="1" x14ac:dyDescent="0.25">
      <c r="A1" s="33" t="s">
        <v>36</v>
      </c>
      <c r="B1" s="33"/>
      <c r="C1" s="33"/>
      <c r="D1" s="33"/>
      <c r="E1" s="33"/>
      <c r="F1" s="33"/>
      <c r="G1" s="1"/>
      <c r="H1" s="2"/>
      <c r="I1" s="1"/>
      <c r="J1" s="1"/>
      <c r="K1" s="1"/>
      <c r="L1" s="3"/>
      <c r="M1" s="3"/>
      <c r="N1" s="29"/>
      <c r="O1" s="1"/>
      <c r="P1" s="1"/>
      <c r="Q1" s="1"/>
      <c r="R1" s="1"/>
      <c r="S1" s="1"/>
      <c r="T1" s="1"/>
      <c r="U1" s="1"/>
    </row>
    <row r="2" spans="1:21" ht="28.5" customHeight="1" x14ac:dyDescent="0.25">
      <c r="A2" s="40" t="s">
        <v>37</v>
      </c>
      <c r="B2" s="40"/>
      <c r="C2" s="40"/>
      <c r="D2" s="40"/>
      <c r="E2" s="40"/>
      <c r="F2" s="40"/>
      <c r="G2" s="1"/>
      <c r="H2" s="2"/>
      <c r="I2" s="1"/>
      <c r="J2" s="1"/>
      <c r="K2" s="1"/>
      <c r="L2" s="3"/>
      <c r="M2" s="3"/>
      <c r="N2" s="29"/>
      <c r="O2" s="1"/>
      <c r="P2" s="1"/>
      <c r="Q2" s="1"/>
      <c r="R2" s="1"/>
      <c r="S2" s="1"/>
      <c r="T2" s="1"/>
      <c r="U2" s="1"/>
    </row>
    <row r="3" spans="1:21" ht="24.75" customHeight="1" x14ac:dyDescent="0.25">
      <c r="A3" s="34"/>
      <c r="B3" s="34"/>
      <c r="C3" s="34"/>
      <c r="D3" s="34"/>
      <c r="E3" s="34"/>
      <c r="F3" s="34"/>
      <c r="G3" s="4"/>
      <c r="H3" s="2"/>
      <c r="I3" s="1"/>
      <c r="J3" s="1"/>
      <c r="K3" s="1"/>
      <c r="L3" s="3"/>
      <c r="M3" s="3"/>
      <c r="N3" s="29"/>
      <c r="O3" s="1"/>
      <c r="P3" s="1"/>
      <c r="Q3" s="1"/>
      <c r="R3" s="1"/>
      <c r="S3" s="1"/>
      <c r="T3" s="1"/>
      <c r="U3" s="1"/>
    </row>
    <row r="4" spans="1:21" ht="22.5" customHeight="1" x14ac:dyDescent="0.25">
      <c r="A4" s="34" t="s">
        <v>33</v>
      </c>
      <c r="B4" s="34"/>
      <c r="C4" s="34"/>
      <c r="D4" s="34"/>
      <c r="E4" s="34"/>
      <c r="F4" s="34"/>
      <c r="G4" s="1"/>
      <c r="H4" s="2"/>
      <c r="I4" s="1"/>
      <c r="J4" s="1"/>
      <c r="K4" s="1"/>
      <c r="L4" s="3"/>
      <c r="M4" s="3"/>
      <c r="N4" s="29"/>
      <c r="O4" s="1"/>
      <c r="P4" s="1"/>
      <c r="Q4" s="1"/>
      <c r="R4" s="1"/>
      <c r="S4" s="1"/>
      <c r="T4" s="1"/>
      <c r="U4" s="1"/>
    </row>
    <row r="5" spans="1:21" ht="22.5" customHeight="1" x14ac:dyDescent="0.25">
      <c r="A5" s="34" t="s">
        <v>32</v>
      </c>
      <c r="B5" s="34"/>
      <c r="C5" s="34"/>
      <c r="D5" s="34"/>
      <c r="E5" s="34"/>
      <c r="F5" s="34"/>
      <c r="G5" s="1"/>
      <c r="H5" s="2"/>
      <c r="I5" s="1"/>
      <c r="J5" s="1"/>
      <c r="K5" s="1"/>
      <c r="L5" s="3"/>
      <c r="M5" s="3"/>
      <c r="N5" s="29"/>
      <c r="O5" s="1"/>
      <c r="P5" s="1"/>
      <c r="Q5" s="1"/>
      <c r="R5" s="1"/>
      <c r="S5" s="1"/>
      <c r="T5" s="1"/>
      <c r="U5" s="1"/>
    </row>
    <row r="6" spans="1:21" ht="27.75" customHeight="1" x14ac:dyDescent="0.25">
      <c r="A6" s="41" t="s">
        <v>35</v>
      </c>
      <c r="B6" s="41"/>
      <c r="C6" s="41"/>
      <c r="D6" s="41"/>
      <c r="E6" s="41"/>
      <c r="F6" s="41"/>
      <c r="G6" s="1"/>
      <c r="H6" s="2"/>
      <c r="I6" s="1"/>
      <c r="J6" s="1"/>
      <c r="K6" s="1"/>
      <c r="L6" s="3"/>
      <c r="M6" s="3"/>
      <c r="N6" s="29"/>
      <c r="O6" s="1"/>
      <c r="P6" s="1"/>
      <c r="Q6" s="1"/>
      <c r="R6" s="1"/>
      <c r="S6" s="1"/>
      <c r="T6" s="1"/>
      <c r="U6" s="1"/>
    </row>
    <row r="7" spans="1:21" ht="27.75" customHeight="1" thickBot="1" x14ac:dyDescent="0.3">
      <c r="A7" s="42"/>
      <c r="B7" s="42"/>
      <c r="C7" s="42"/>
      <c r="D7" s="42"/>
      <c r="E7" s="42"/>
      <c r="F7" s="42"/>
      <c r="G7" s="1"/>
      <c r="H7" s="2"/>
      <c r="I7" s="1"/>
      <c r="J7" s="1"/>
      <c r="K7" s="1"/>
      <c r="L7" s="3"/>
      <c r="M7" s="3"/>
      <c r="N7" s="29"/>
      <c r="O7" s="1"/>
      <c r="P7" s="1"/>
      <c r="Q7" s="1"/>
      <c r="R7" s="1"/>
      <c r="S7" s="1"/>
      <c r="T7" s="1"/>
      <c r="U7" s="1"/>
    </row>
    <row r="8" spans="1:21" ht="27" thickBot="1" x14ac:dyDescent="0.3">
      <c r="A8" s="5" t="s">
        <v>0</v>
      </c>
      <c r="B8" s="35"/>
      <c r="C8" s="36"/>
      <c r="D8" s="36"/>
      <c r="E8" s="36"/>
      <c r="F8" s="37"/>
      <c r="G8" s="1"/>
      <c r="H8" s="2"/>
      <c r="I8" s="1"/>
      <c r="J8" s="1"/>
      <c r="K8" s="1"/>
      <c r="L8" s="3"/>
      <c r="M8" s="3"/>
      <c r="N8" s="29"/>
      <c r="O8" s="1"/>
      <c r="P8" s="1"/>
      <c r="Q8" s="1"/>
      <c r="R8" s="1"/>
      <c r="S8" s="1"/>
      <c r="T8" s="1"/>
      <c r="U8" s="1"/>
    </row>
    <row r="9" spans="1:21" ht="27" thickBot="1" x14ac:dyDescent="0.3">
      <c r="A9" s="5" t="s">
        <v>1</v>
      </c>
      <c r="B9" s="35"/>
      <c r="C9" s="36"/>
      <c r="D9" s="36"/>
      <c r="E9" s="36"/>
      <c r="F9" s="37"/>
      <c r="G9" s="1"/>
      <c r="H9" s="2"/>
      <c r="I9" s="1"/>
      <c r="J9" s="1"/>
      <c r="K9" s="1"/>
      <c r="L9" s="3"/>
      <c r="M9" s="3"/>
      <c r="N9" s="29"/>
      <c r="O9" s="1"/>
      <c r="P9" s="1"/>
      <c r="Q9" s="1"/>
      <c r="R9" s="1"/>
      <c r="S9" s="1"/>
      <c r="T9" s="1"/>
      <c r="U9" s="1"/>
    </row>
    <row r="10" spans="1:21" ht="16.5" thickBot="1" x14ac:dyDescent="0.3">
      <c r="A10" s="38"/>
      <c r="B10" s="38"/>
      <c r="C10" s="38"/>
      <c r="D10" s="38"/>
      <c r="E10" s="38"/>
      <c r="F10" s="38"/>
      <c r="G10" s="1"/>
      <c r="H10" s="2"/>
      <c r="I10" s="1"/>
      <c r="J10" s="1"/>
      <c r="K10" s="1"/>
      <c r="L10" s="3"/>
      <c r="M10" s="3"/>
      <c r="N10" s="29"/>
      <c r="O10" s="1"/>
      <c r="P10" s="1"/>
      <c r="Q10" s="1"/>
      <c r="R10" s="1"/>
      <c r="S10" s="1"/>
      <c r="T10" s="1"/>
      <c r="U10" s="1"/>
    </row>
    <row r="11" spans="1:21" ht="79.5" customHeight="1" thickBot="1" x14ac:dyDescent="0.3">
      <c r="A11" s="6" t="s">
        <v>2</v>
      </c>
      <c r="B11" s="7" t="s">
        <v>3</v>
      </c>
      <c r="C11" s="8" t="s">
        <v>30</v>
      </c>
      <c r="D11" s="9" t="s">
        <v>4</v>
      </c>
      <c r="E11" s="10" t="s">
        <v>29</v>
      </c>
      <c r="F11" s="11" t="s">
        <v>27</v>
      </c>
      <c r="G11" s="1"/>
      <c r="H11" s="2"/>
      <c r="I11" s="12" t="s">
        <v>5</v>
      </c>
      <c r="J11" s="1" t="s">
        <v>6</v>
      </c>
      <c r="K11" s="1" t="s">
        <v>7</v>
      </c>
      <c r="L11" s="3" t="s">
        <v>8</v>
      </c>
      <c r="M11" s="3"/>
      <c r="N11" s="29"/>
      <c r="O11" s="1"/>
      <c r="P11" s="4" t="s">
        <v>9</v>
      </c>
      <c r="Q11" s="1" t="s">
        <v>10</v>
      </c>
      <c r="R11" s="1"/>
      <c r="S11" s="1"/>
      <c r="T11" s="1"/>
      <c r="U11" s="1"/>
    </row>
    <row r="12" spans="1:21" ht="15.75" thickBot="1" x14ac:dyDescent="0.3">
      <c r="A12" s="31" t="s">
        <v>31</v>
      </c>
      <c r="B12" s="32"/>
      <c r="C12" s="31"/>
      <c r="D12" s="32"/>
      <c r="E12" s="31"/>
      <c r="F12" s="31"/>
      <c r="G12" s="1"/>
      <c r="H12" s="2"/>
      <c r="I12" s="1">
        <f t="shared" ref="I12" si="0">J12*0.66</f>
        <v>0</v>
      </c>
      <c r="J12" s="13"/>
      <c r="K12" s="1"/>
      <c r="L12" s="3"/>
      <c r="M12" s="3"/>
      <c r="N12" s="29"/>
      <c r="O12" s="1"/>
      <c r="P12" s="1"/>
      <c r="Q12" s="1"/>
      <c r="R12" s="1"/>
      <c r="S12" s="1"/>
      <c r="T12" s="1"/>
      <c r="U12" s="1"/>
    </row>
    <row r="13" spans="1:21" s="48" customFormat="1" ht="20.100000000000001" customHeight="1" thickBot="1" x14ac:dyDescent="0.3">
      <c r="A13" s="58" t="s">
        <v>11</v>
      </c>
      <c r="B13" s="60" t="s">
        <v>12</v>
      </c>
      <c r="C13" s="59">
        <f>J13*0.65</f>
        <v>746.72</v>
      </c>
      <c r="D13" s="78">
        <f>M13</f>
        <v>1390</v>
      </c>
      <c r="E13" s="52"/>
      <c r="F13" s="53">
        <f>(C13*E13)</f>
        <v>0</v>
      </c>
      <c r="G13" s="43"/>
      <c r="H13" s="44" t="str">
        <f t="shared" ref="H13:H21" si="1">FIXED(I13,2)</f>
        <v>746,72</v>
      </c>
      <c r="I13" s="43">
        <f>J13*0.65</f>
        <v>746.72</v>
      </c>
      <c r="J13" s="45">
        <v>1148.8</v>
      </c>
      <c r="K13" s="43">
        <f t="shared" ref="K13:K20" si="2">J13*1.21</f>
        <v>1390.048</v>
      </c>
      <c r="L13" s="50" t="str">
        <f t="shared" ref="L13:L20" si="3">FIXED(K13,0)</f>
        <v>1 390</v>
      </c>
      <c r="M13" s="51">
        <v>1390</v>
      </c>
      <c r="N13" s="43"/>
      <c r="O13" s="47"/>
      <c r="P13" s="43">
        <f>(J13*E13)</f>
        <v>0</v>
      </c>
      <c r="Q13" s="43">
        <f>(E13*J13)*0.35</f>
        <v>0</v>
      </c>
      <c r="R13" s="43"/>
      <c r="S13" s="43"/>
      <c r="T13" s="43"/>
      <c r="U13" s="43"/>
    </row>
    <row r="14" spans="1:21" s="48" customFormat="1" ht="20.100000000000001" customHeight="1" thickBot="1" x14ac:dyDescent="0.3">
      <c r="A14" s="61" t="s">
        <v>13</v>
      </c>
      <c r="B14" s="65" t="s">
        <v>14</v>
      </c>
      <c r="C14" s="63">
        <f t="shared" ref="C14:C20" si="4">J14*0.65</f>
        <v>838.04499999999996</v>
      </c>
      <c r="D14" s="79">
        <f t="shared" ref="D14:D20" si="5">M14</f>
        <v>1560</v>
      </c>
      <c r="E14" s="54"/>
      <c r="F14" s="55">
        <f t="shared" ref="F14:F20" si="6">(C14*E14)</f>
        <v>0</v>
      </c>
      <c r="G14" s="43"/>
      <c r="H14" s="44" t="str">
        <f t="shared" si="1"/>
        <v>838,05</v>
      </c>
      <c r="I14" s="43">
        <f t="shared" ref="I14:I20" si="7">J14*0.65</f>
        <v>838.04499999999996</v>
      </c>
      <c r="J14" s="45">
        <v>1289.3</v>
      </c>
      <c r="K14" s="43">
        <f t="shared" si="2"/>
        <v>1560.0529999999999</v>
      </c>
      <c r="L14" s="46" t="str">
        <f t="shared" si="3"/>
        <v>1 560</v>
      </c>
      <c r="M14" s="51">
        <v>1560</v>
      </c>
      <c r="N14" s="43"/>
      <c r="O14" s="43"/>
      <c r="P14" s="43">
        <f>(J14*E14)</f>
        <v>0</v>
      </c>
      <c r="Q14" s="43">
        <f>(E14*J14)*0.35</f>
        <v>0</v>
      </c>
      <c r="R14" s="43"/>
      <c r="S14" s="43"/>
      <c r="T14" s="43"/>
      <c r="U14" s="43"/>
    </row>
    <row r="15" spans="1:21" s="48" customFormat="1" ht="20.100000000000001" customHeight="1" thickBot="1" x14ac:dyDescent="0.3">
      <c r="A15" s="62" t="s">
        <v>15</v>
      </c>
      <c r="B15" s="66" t="s">
        <v>16</v>
      </c>
      <c r="C15" s="64">
        <f t="shared" si="4"/>
        <v>768.23500000000013</v>
      </c>
      <c r="D15" s="80">
        <f t="shared" si="5"/>
        <v>1430</v>
      </c>
      <c r="E15" s="56"/>
      <c r="F15" s="57">
        <f t="shared" si="6"/>
        <v>0</v>
      </c>
      <c r="G15" s="43"/>
      <c r="H15" s="44" t="str">
        <f t="shared" si="1"/>
        <v>768,24</v>
      </c>
      <c r="I15" s="43">
        <f t="shared" si="7"/>
        <v>768.23500000000013</v>
      </c>
      <c r="J15" s="45">
        <v>1181.9000000000001</v>
      </c>
      <c r="K15" s="43">
        <f t="shared" si="2"/>
        <v>1430.0990000000002</v>
      </c>
      <c r="L15" s="46" t="str">
        <f t="shared" si="3"/>
        <v>1 430</v>
      </c>
      <c r="M15" s="51">
        <v>1430</v>
      </c>
      <c r="N15" s="43"/>
      <c r="O15" s="43"/>
      <c r="P15" s="43">
        <f>(J15*E15)</f>
        <v>0</v>
      </c>
      <c r="Q15" s="43">
        <f>(E15*J15)*0.35</f>
        <v>0</v>
      </c>
      <c r="R15" s="43"/>
      <c r="S15" s="43"/>
      <c r="T15" s="43"/>
      <c r="U15" s="43"/>
    </row>
    <row r="16" spans="1:21" s="48" customFormat="1" ht="20.100000000000001" customHeight="1" thickBot="1" x14ac:dyDescent="0.3">
      <c r="A16" s="61" t="s">
        <v>17</v>
      </c>
      <c r="B16" s="65" t="s">
        <v>18</v>
      </c>
      <c r="C16" s="63">
        <f t="shared" si="4"/>
        <v>607.03499999999997</v>
      </c>
      <c r="D16" s="79">
        <f t="shared" si="5"/>
        <v>1130</v>
      </c>
      <c r="E16" s="54"/>
      <c r="F16" s="55">
        <f t="shared" si="6"/>
        <v>0</v>
      </c>
      <c r="G16" s="43"/>
      <c r="H16" s="44" t="str">
        <f t="shared" si="1"/>
        <v>607,04</v>
      </c>
      <c r="I16" s="43">
        <f t="shared" si="7"/>
        <v>607.03499999999997</v>
      </c>
      <c r="J16" s="45">
        <v>933.9</v>
      </c>
      <c r="K16" s="43">
        <f t="shared" si="2"/>
        <v>1130.019</v>
      </c>
      <c r="L16" s="46" t="str">
        <f t="shared" si="3"/>
        <v>1 130</v>
      </c>
      <c r="M16" s="51">
        <v>1130</v>
      </c>
      <c r="N16" s="43"/>
      <c r="O16" s="43"/>
      <c r="P16" s="43">
        <f>(J16*E16)</f>
        <v>0</v>
      </c>
      <c r="Q16" s="43">
        <f>(E16*J16)*0.35</f>
        <v>0</v>
      </c>
      <c r="R16" s="43"/>
      <c r="S16" s="43"/>
      <c r="T16" s="43"/>
      <c r="U16" s="43"/>
    </row>
    <row r="17" spans="1:21" s="48" customFormat="1" ht="20.100000000000001" customHeight="1" thickBot="1" x14ac:dyDescent="0.3">
      <c r="A17" s="62" t="s">
        <v>19</v>
      </c>
      <c r="B17" s="66" t="s">
        <v>20</v>
      </c>
      <c r="C17" s="64">
        <f t="shared" si="4"/>
        <v>730.57400000000007</v>
      </c>
      <c r="D17" s="80">
        <f t="shared" si="5"/>
        <v>1360</v>
      </c>
      <c r="E17" s="56"/>
      <c r="F17" s="57">
        <f t="shared" si="6"/>
        <v>0</v>
      </c>
      <c r="G17" s="43"/>
      <c r="H17" s="44" t="str">
        <f t="shared" si="1"/>
        <v>730,57</v>
      </c>
      <c r="I17" s="43">
        <f t="shared" si="7"/>
        <v>730.57400000000007</v>
      </c>
      <c r="J17" s="45">
        <v>1123.96</v>
      </c>
      <c r="K17" s="43">
        <f t="shared" si="2"/>
        <v>1359.9916000000001</v>
      </c>
      <c r="L17" s="46" t="str">
        <f t="shared" si="3"/>
        <v>1 360</v>
      </c>
      <c r="M17" s="51">
        <v>1360</v>
      </c>
      <c r="N17" s="43"/>
      <c r="O17" s="43"/>
      <c r="P17" s="43">
        <f>(J17*E17)</f>
        <v>0</v>
      </c>
      <c r="Q17" s="43">
        <f>(E17*J17)*0.35</f>
        <v>0</v>
      </c>
      <c r="R17" s="43"/>
      <c r="S17" s="43"/>
      <c r="T17" s="43"/>
      <c r="U17" s="43"/>
    </row>
    <row r="18" spans="1:21" s="48" customFormat="1" ht="20.100000000000001" customHeight="1" thickBot="1" x14ac:dyDescent="0.3">
      <c r="A18" s="61" t="s">
        <v>21</v>
      </c>
      <c r="B18" s="65" t="s">
        <v>22</v>
      </c>
      <c r="C18" s="63">
        <f t="shared" si="4"/>
        <v>655.39499999999998</v>
      </c>
      <c r="D18" s="79">
        <f t="shared" si="5"/>
        <v>1220</v>
      </c>
      <c r="E18" s="54"/>
      <c r="F18" s="55">
        <f t="shared" si="6"/>
        <v>0</v>
      </c>
      <c r="G18" s="43"/>
      <c r="H18" s="44" t="str">
        <f t="shared" si="1"/>
        <v>655,40</v>
      </c>
      <c r="I18" s="43">
        <f t="shared" si="7"/>
        <v>655.39499999999998</v>
      </c>
      <c r="J18" s="45">
        <v>1008.3</v>
      </c>
      <c r="K18" s="43">
        <f t="shared" si="2"/>
        <v>1220.0429999999999</v>
      </c>
      <c r="L18" s="46" t="str">
        <f t="shared" si="3"/>
        <v>1 220</v>
      </c>
      <c r="M18" s="51">
        <v>1220</v>
      </c>
      <c r="N18" s="43"/>
      <c r="O18" s="43"/>
      <c r="P18" s="43">
        <f>(J18*E18)</f>
        <v>0</v>
      </c>
      <c r="Q18" s="43">
        <f>(E18*J18)*0.35</f>
        <v>0</v>
      </c>
      <c r="R18" s="43"/>
      <c r="S18" s="43"/>
      <c r="T18" s="43"/>
      <c r="U18" s="43"/>
    </row>
    <row r="19" spans="1:21" s="48" customFormat="1" ht="20.100000000000001" customHeight="1" thickBot="1" x14ac:dyDescent="0.3">
      <c r="A19" s="62" t="s">
        <v>23</v>
      </c>
      <c r="B19" s="66" t="s">
        <v>24</v>
      </c>
      <c r="C19" s="64">
        <f t="shared" si="4"/>
        <v>590.9085</v>
      </c>
      <c r="D19" s="80">
        <f t="shared" si="5"/>
        <v>1100</v>
      </c>
      <c r="E19" s="56"/>
      <c r="F19" s="57">
        <f t="shared" si="6"/>
        <v>0</v>
      </c>
      <c r="G19" s="43"/>
      <c r="H19" s="44" t="str">
        <f t="shared" si="1"/>
        <v>590,91</v>
      </c>
      <c r="I19" s="43">
        <f t="shared" si="7"/>
        <v>590.9085</v>
      </c>
      <c r="J19" s="49">
        <v>909.09</v>
      </c>
      <c r="K19" s="43">
        <f t="shared" si="2"/>
        <v>1099.9989</v>
      </c>
      <c r="L19" s="46" t="str">
        <f t="shared" si="3"/>
        <v>1 100</v>
      </c>
      <c r="M19" s="51">
        <v>1100</v>
      </c>
      <c r="N19" s="43"/>
      <c r="O19" s="43"/>
      <c r="P19" s="43">
        <f>(J19*E19)</f>
        <v>0</v>
      </c>
      <c r="Q19" s="43">
        <f>(E19*J19)*0.35</f>
        <v>0</v>
      </c>
      <c r="R19" s="43"/>
      <c r="S19" s="43"/>
      <c r="T19" s="43"/>
      <c r="U19" s="43"/>
    </row>
    <row r="20" spans="1:21" s="48" customFormat="1" ht="20.100000000000001" customHeight="1" thickTop="1" thickBot="1" x14ac:dyDescent="0.3">
      <c r="A20" s="61" t="s">
        <v>25</v>
      </c>
      <c r="B20" s="65" t="s">
        <v>26</v>
      </c>
      <c r="C20" s="63">
        <f t="shared" si="4"/>
        <v>693.03000000000009</v>
      </c>
      <c r="D20" s="79">
        <f t="shared" si="5"/>
        <v>1290</v>
      </c>
      <c r="E20" s="54"/>
      <c r="F20" s="55">
        <f t="shared" si="6"/>
        <v>0</v>
      </c>
      <c r="G20" s="43"/>
      <c r="H20" s="44" t="str">
        <f t="shared" si="1"/>
        <v>693,03</v>
      </c>
      <c r="I20" s="43">
        <f t="shared" si="7"/>
        <v>693.03000000000009</v>
      </c>
      <c r="J20" s="45">
        <v>1066.2</v>
      </c>
      <c r="K20" s="43">
        <f t="shared" si="2"/>
        <v>1290.1020000000001</v>
      </c>
      <c r="L20" s="46" t="str">
        <f t="shared" si="3"/>
        <v>1 290</v>
      </c>
      <c r="M20" s="51">
        <v>1290</v>
      </c>
      <c r="N20" s="43"/>
      <c r="O20" s="43"/>
      <c r="P20" s="43">
        <f>(J20*E20)</f>
        <v>0</v>
      </c>
      <c r="Q20" s="43">
        <f>(E20*J20)*0.35</f>
        <v>0</v>
      </c>
      <c r="R20" s="43"/>
      <c r="S20" s="43"/>
      <c r="T20" s="43"/>
      <c r="U20" s="43"/>
    </row>
    <row r="21" spans="1:21" ht="15.75" x14ac:dyDescent="0.25">
      <c r="A21" s="17"/>
      <c r="B21" s="15"/>
      <c r="C21" s="18"/>
      <c r="D21" s="19"/>
      <c r="E21" s="19"/>
      <c r="F21" s="16"/>
      <c r="G21" s="1"/>
      <c r="H21" s="2" t="str">
        <f t="shared" si="1"/>
        <v>0,00</v>
      </c>
      <c r="I21" s="1"/>
      <c r="J21" s="14"/>
      <c r="K21" s="1"/>
      <c r="L21" s="3"/>
      <c r="M21" s="3"/>
      <c r="N21" s="29"/>
      <c r="O21" s="1"/>
      <c r="P21" s="1"/>
      <c r="Q21" s="1">
        <f>SUM(Q13:Q20)</f>
        <v>0</v>
      </c>
      <c r="R21" s="1"/>
      <c r="S21" s="1"/>
      <c r="T21" s="1"/>
      <c r="U21" s="1"/>
    </row>
    <row r="22" spans="1:21" ht="16.5" thickBot="1" x14ac:dyDescent="0.3">
      <c r="A22" s="20"/>
      <c r="B22" s="21"/>
      <c r="C22" s="22"/>
      <c r="D22" s="23"/>
      <c r="E22" s="23"/>
      <c r="F22" s="24"/>
      <c r="G22" s="1"/>
      <c r="H22" s="2"/>
      <c r="I22" s="1"/>
      <c r="J22" s="1"/>
      <c r="K22" s="1"/>
      <c r="L22" s="3"/>
      <c r="M22" s="3"/>
      <c r="N22" s="29"/>
      <c r="O22" s="1"/>
      <c r="P22" s="1"/>
      <c r="Q22" s="1"/>
      <c r="R22" s="1"/>
      <c r="S22" s="1"/>
      <c r="T22" s="1"/>
      <c r="U22" s="1"/>
    </row>
    <row r="23" spans="1:21" ht="16.5" thickBot="1" x14ac:dyDescent="0.3">
      <c r="A23" s="25"/>
      <c r="B23" s="74" t="s">
        <v>28</v>
      </c>
      <c r="C23" s="75"/>
      <c r="D23" s="76"/>
      <c r="E23" s="26"/>
      <c r="F23" s="77">
        <f>SUM(F12:F20)</f>
        <v>0</v>
      </c>
      <c r="G23" s="1"/>
      <c r="H23" s="2"/>
      <c r="I23" s="1"/>
      <c r="J23" s="1"/>
      <c r="K23" s="1"/>
      <c r="L23" s="3"/>
      <c r="M23" s="3"/>
      <c r="N23" s="29"/>
      <c r="O23" s="1"/>
      <c r="P23" s="27">
        <f>SUM(P12:P21)</f>
        <v>0</v>
      </c>
      <c r="Q23" s="27"/>
      <c r="R23" s="1"/>
      <c r="S23" s="1"/>
      <c r="T23" s="1"/>
      <c r="U23" s="1"/>
    </row>
    <row r="24" spans="1:21" ht="16.5" thickBot="1" x14ac:dyDescent="0.3">
      <c r="A24" s="25"/>
      <c r="B24" s="71"/>
      <c r="C24" s="72"/>
      <c r="D24" s="72"/>
      <c r="E24" s="26"/>
      <c r="F24" s="73"/>
      <c r="G24" s="1"/>
      <c r="H24" s="2"/>
      <c r="I24" s="1"/>
      <c r="J24" s="1"/>
      <c r="K24" s="1"/>
      <c r="L24" s="3"/>
      <c r="M24" s="3"/>
      <c r="N24" s="29"/>
      <c r="O24" s="1"/>
      <c r="P24" s="27"/>
      <c r="Q24" s="27"/>
      <c r="R24" s="1"/>
      <c r="S24" s="1"/>
      <c r="T24" s="1"/>
      <c r="U24" s="1"/>
    </row>
    <row r="25" spans="1:21" ht="16.5" thickBot="1" x14ac:dyDescent="0.3">
      <c r="A25" s="1"/>
      <c r="B25" s="69" t="s">
        <v>38</v>
      </c>
      <c r="C25" s="67"/>
      <c r="D25" s="68"/>
      <c r="E25" s="1"/>
      <c r="F25" s="70">
        <f>Q21</f>
        <v>0</v>
      </c>
      <c r="G25" s="1"/>
      <c r="H25" s="2"/>
      <c r="I25" s="1"/>
      <c r="J25" s="1"/>
      <c r="K25" s="1"/>
      <c r="L25" s="3"/>
      <c r="M25" s="3"/>
      <c r="N25" s="29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28"/>
      <c r="D26" s="1"/>
      <c r="E26" s="1"/>
      <c r="F26" s="1"/>
      <c r="G26" s="1"/>
      <c r="H26" s="2"/>
      <c r="I26" s="1"/>
      <c r="J26" s="1"/>
      <c r="K26" s="1"/>
      <c r="L26" s="3"/>
      <c r="M26" s="3"/>
      <c r="N26" s="29"/>
      <c r="O26" s="1"/>
      <c r="P26" s="1"/>
      <c r="Q26" s="1"/>
      <c r="R26" s="1"/>
      <c r="S26" s="1"/>
      <c r="T26" s="1"/>
      <c r="U26" s="1"/>
    </row>
    <row r="27" spans="1:21" ht="15.75" x14ac:dyDescent="0.25">
      <c r="A27" s="39" t="s">
        <v>34</v>
      </c>
      <c r="B27" s="39"/>
      <c r="C27" s="39"/>
      <c r="D27" s="39"/>
      <c r="E27" s="39"/>
      <c r="F27" s="39"/>
      <c r="G27" s="1"/>
      <c r="H27" s="2"/>
      <c r="I27" s="1"/>
      <c r="J27" s="1"/>
      <c r="K27" s="1"/>
      <c r="L27" s="3"/>
      <c r="M27" s="3"/>
      <c r="N27" s="29"/>
      <c r="O27" s="1"/>
      <c r="P27" s="1"/>
      <c r="Q27" s="1"/>
      <c r="R27" s="1"/>
      <c r="S27" s="1"/>
      <c r="T27" s="1"/>
      <c r="U27" s="1"/>
    </row>
    <row r="28" spans="1:21" x14ac:dyDescent="0.25">
      <c r="A28" s="1"/>
      <c r="B28" s="1"/>
      <c r="C28" s="28"/>
      <c r="D28" s="1"/>
      <c r="E28" s="1"/>
      <c r="F28" s="1"/>
      <c r="G28" s="1"/>
      <c r="H28" s="2"/>
      <c r="I28" s="1"/>
      <c r="J28" s="1"/>
      <c r="K28" s="1"/>
      <c r="L28" s="3"/>
      <c r="M28" s="3"/>
      <c r="N28" s="29"/>
      <c r="O28" s="1"/>
      <c r="P28" s="1"/>
      <c r="Q28" s="1"/>
      <c r="R28" s="1"/>
      <c r="S28" s="1"/>
      <c r="T28" s="1"/>
      <c r="U28" s="1"/>
    </row>
  </sheetData>
  <mergeCells count="12">
    <mergeCell ref="A27:F27"/>
    <mergeCell ref="A5:F5"/>
    <mergeCell ref="A2:F2"/>
    <mergeCell ref="A7:F7"/>
    <mergeCell ref="A12:F12"/>
    <mergeCell ref="A1:F1"/>
    <mergeCell ref="A3:F3"/>
    <mergeCell ref="A4:F4"/>
    <mergeCell ref="B8:F8"/>
    <mergeCell ref="B9:F9"/>
    <mergeCell ref="A10:F10"/>
    <mergeCell ref="A6:F6"/>
  </mergeCells>
  <pageMargins left="0.78740157480314965" right="0.78740157480314965" top="0.98425196850393704" bottom="0.98425196850393704" header="0.51181102362204722" footer="0.5118110236220472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Ungr</dc:creator>
  <cp:lastModifiedBy>Michal Ungr</cp:lastModifiedBy>
  <cp:lastPrinted>2025-02-04T07:30:36Z</cp:lastPrinted>
  <dcterms:created xsi:type="dcterms:W3CDTF">2025-01-10T09:49:16Z</dcterms:created>
  <dcterms:modified xsi:type="dcterms:W3CDTF">2025-02-04T07:31:15Z</dcterms:modified>
</cp:coreProperties>
</file>